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
    </mc:Choice>
  </mc:AlternateContent>
  <workbookProtection workbookAlgorithmName="SHA-512" workbookHashValue="YqZtxbzUrkqUmr4utv5XOrnaPx7fDQOfuEif6umZu1NR7/P+SJPYtJ9b1o7WUfPtF5lfDuweg0vYnoBKTVXNVg==" workbookSaltValue="M+1Ouky7PctkU4auF5qLmw==" workbookSpinCount="100000" lockStructure="1"/>
  <bookViews>
    <workbookView xWindow="-120" yWindow="-120" windowWidth="29040" windowHeight="1572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CZ55" i="4" s="1"/>
  <c r="BO6" i="5"/>
  <c r="CF55" i="4"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EH90" i="4"/>
  <c r="NX81" i="4"/>
  <c r="KO81" i="4"/>
  <c r="JN81" i="4"/>
  <c r="IM81" i="4"/>
  <c r="HL81" i="4"/>
  <c r="GK81" i="4"/>
  <c r="DB81" i="4"/>
  <c r="AZ81" i="4"/>
  <c r="Y81" i="4"/>
  <c r="NX80" i="4"/>
  <c r="MW80" i="4"/>
  <c r="HL80" i="4"/>
  <c r="EC80" i="4"/>
  <c r="DB80" i="4"/>
  <c r="CA80" i="4"/>
  <c r="AZ80" i="4"/>
  <c r="GK79" i="4"/>
  <c r="PT56" i="4"/>
  <c r="LT56" i="4"/>
  <c r="KZ56" i="4"/>
  <c r="GF56" i="4"/>
  <c r="FL56" i="4"/>
  <c r="CF56" i="4"/>
  <c r="BL56" i="4"/>
  <c r="AR56" i="4"/>
  <c r="X56" i="4"/>
  <c r="RH55" i="4"/>
  <c r="QN55" i="4"/>
  <c r="OZ55" i="4"/>
  <c r="OF55" i="4"/>
  <c r="JL55" i="4"/>
  <c r="BL55" i="4"/>
  <c r="AR55" i="4"/>
  <c r="OF54" i="4"/>
  <c r="MN54" i="4"/>
  <c r="LT54" i="4"/>
  <c r="JL54" i="4"/>
  <c r="RH33" i="4"/>
  <c r="QN33" i="4"/>
  <c r="PT33" i="4"/>
  <c r="MN33" i="4"/>
  <c r="LT33" i="4"/>
  <c r="KZ33" i="4"/>
  <c r="KF33" i="4"/>
  <c r="JL33" i="4"/>
  <c r="GF33" i="4"/>
  <c r="QN32" i="4"/>
  <c r="OZ32" i="4"/>
  <c r="OF32" i="4"/>
  <c r="MN32" i="4"/>
  <c r="LT32" i="4"/>
  <c r="GZ32" i="4"/>
  <c r="GF32" i="4"/>
  <c r="FL32" i="4"/>
  <c r="OF31" i="4"/>
  <c r="JL31" i="4"/>
  <c r="ER31" i="4"/>
  <c r="LZ10" i="4"/>
  <c r="IT10" i="4"/>
  <c r="FN10" i="4"/>
  <c r="CH10" i="4"/>
  <c r="B10" i="4"/>
  <c r="PF8" i="4"/>
  <c r="LZ8" i="4"/>
  <c r="IT8" i="4"/>
  <c r="FN8" i="4"/>
  <c r="CH8" i="4"/>
  <c r="B8" i="4"/>
  <c r="B5" i="4"/>
  <c r="QN56" i="4" l="1"/>
  <c r="KZ31" i="4"/>
  <c r="OF33" i="4"/>
  <c r="MN31" i="4"/>
  <c r="CA79" i="4"/>
  <c r="DB79" i="4"/>
  <c r="AR10" i="5"/>
  <c r="QN31" i="4"/>
  <c r="BL33" i="4"/>
  <c r="CF54" i="4"/>
  <c r="IM79" i="4"/>
  <c r="BO10" i="5"/>
  <c r="AR31" i="4"/>
  <c r="RH31" i="4"/>
  <c r="CF33" i="4"/>
  <c r="ER54" i="4"/>
  <c r="FL55" i="4"/>
  <c r="KO79" i="4"/>
  <c r="OY80" i="4"/>
  <c r="BY10" i="5"/>
  <c r="BL31" i="4"/>
  <c r="AR32" i="4"/>
  <c r="CZ33" i="4"/>
  <c r="FL54" i="4"/>
  <c r="GF55" i="4"/>
  <c r="JL56" i="4"/>
  <c r="MW79" i="4"/>
  <c r="PZ80" i="4"/>
  <c r="BZ10" i="5"/>
  <c r="KF31" i="4"/>
  <c r="OZ54" i="4"/>
  <c r="PT54" i="4"/>
  <c r="W10" i="5"/>
  <c r="RH32" i="4"/>
  <c r="QN54" i="4"/>
  <c r="IM80" i="4"/>
  <c r="AG10" i="5"/>
  <c r="OZ31" i="4"/>
  <c r="X33" i="4"/>
  <c r="AR54" i="4"/>
  <c r="RH54" i="4"/>
  <c r="JN80" i="4"/>
  <c r="OY81" i="4"/>
  <c r="AH10" i="5"/>
  <c r="PT31" i="4"/>
  <c r="AR33" i="4"/>
  <c r="BL54" i="4"/>
  <c r="CZ56" i="4"/>
  <c r="HL79" i="4"/>
  <c r="PZ81" i="4"/>
  <c r="CF31" i="4"/>
  <c r="BL32" i="4"/>
  <c r="FL33" i="4"/>
  <c r="GF54" i="4"/>
  <c r="GZ55" i="4"/>
  <c r="KF56" i="4"/>
  <c r="NX79" i="4"/>
  <c r="RA80" i="4"/>
  <c r="CJ10" i="5"/>
  <c r="LT55" i="4"/>
  <c r="DR10" i="5"/>
  <c r="RH56" i="4"/>
  <c r="LT31" i="4"/>
  <c r="AZ79" i="4"/>
  <c r="HT54" i="4"/>
  <c r="OY79" i="4"/>
  <c r="DG10" i="5"/>
  <c r="FL31" i="4"/>
  <c r="PZ79" i="4"/>
  <c r="DQ10" i="5"/>
  <c r="GF31" i="4"/>
  <c r="KF54" i="4"/>
  <c r="MN55" i="4"/>
  <c r="MN56" i="4"/>
  <c r="RA79" i="4"/>
  <c r="HT31" i="4"/>
  <c r="JL32" i="4"/>
  <c r="KZ54" i="4"/>
  <c r="OF56" i="4"/>
  <c r="Y80" i="4"/>
  <c r="EC81" i="4"/>
  <c r="EB10" i="5"/>
  <c r="CF32" i="4"/>
  <c r="KF32" i="4"/>
  <c r="ER32" i="4"/>
  <c r="HT32" i="4"/>
  <c r="PT32" i="4"/>
  <c r="ER33" i="4"/>
  <c r="HT33" i="4"/>
  <c r="ER55" i="4"/>
  <c r="HT55" i="4"/>
  <c r="PT55" i="4"/>
  <c r="ER56" i="4"/>
  <c r="HT56" i="4"/>
  <c r="V10" i="5"/>
  <c r="AF10" i="5"/>
  <c r="AJ10" i="5"/>
  <c r="AT10" i="5"/>
  <c r="BD10" i="5"/>
  <c r="BN10" i="5"/>
  <c r="BX10" i="5"/>
  <c r="CB10" i="5"/>
  <c r="CL10" i="5"/>
  <c r="CV10" i="5"/>
  <c r="DF10" i="5"/>
  <c r="DP10" i="5"/>
  <c r="DT10" i="5"/>
  <c r="ED10" i="5"/>
  <c r="AQ10" i="5"/>
  <c r="AU10" i="5"/>
  <c r="BE10" i="5"/>
  <c r="CI10" i="5"/>
  <c r="CM10" i="5"/>
  <c r="CW10" i="5"/>
  <c r="EA10" i="5"/>
  <c r="EE10" i="5"/>
  <c r="BP11" i="5"/>
  <c r="CJ11" i="5"/>
  <c r="AI12" i="5"/>
  <c r="BC12" i="5"/>
  <c r="CA12" i="5"/>
  <c r="CU12" i="5"/>
  <c r="X10" i="5"/>
  <c r="BB10" i="5"/>
  <c r="BF10" i="5"/>
  <c r="BP10" i="5"/>
  <c r="CT10" i="5"/>
  <c r="CX10" i="5"/>
  <c r="DH10" i="5"/>
  <c r="U11" i="5"/>
  <c r="Y11" i="5"/>
  <c r="AS11" i="5"/>
  <c r="BM11" i="5"/>
  <c r="BQ11" i="5"/>
  <c r="CK11" i="5"/>
  <c r="X31" i="4"/>
  <c r="CZ31" i="4"/>
  <c r="GZ31" i="4"/>
  <c r="X54" i="4"/>
  <c r="CZ54" i="4"/>
  <c r="GZ54" i="4"/>
  <c r="Y79" i="4"/>
  <c r="EC79"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<sst xmlns="http://schemas.openxmlformats.org/spreadsheetml/2006/main" count="262" uniqueCount="107">
  <si>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</si>
  <si>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</si>
  <si>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</si>
  <si>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</si>
  <si>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</si>
  <si>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</si>
  <si>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</si>
  <si>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</si>
  <si>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</si>
  <si>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</si>
  <si>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</si>
  <si>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</si>
  <si>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</si>
  <si>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</si>
  <si>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</si>
  <si>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</si>
  <si>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</si>
  <si>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</si>
  <si>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</si>
  <si>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</si>
  <si>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</si>
  <si>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</si>
  <si>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</si>
  <si>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</si>
  <si>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</si>
  <si>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</si>
  <si>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</si>
  <si>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</si>
  <si>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</si>
  <si>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</si>
  <si>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</si>
  <si>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</si>
  <si>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</si>
  <si>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</si>
  <si>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</si>
  <si>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</si>
  <si>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</si>
  <si>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</si>
  <si>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</si>
  <si>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</si>
  <si>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</si>
  <si>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</si>
  <si>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</si>
  <si>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</si>
  <si>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</si>
  <si>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</si>
  <si>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</si>
  <si>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</si>
  <si>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</si>
  <si>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</si>
  <si>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</si>
  <si>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</si>
  <si>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</si>
  <si>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</si>
  <si>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</si>
  <si>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</si>
  <si>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</si>
  <si>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</si>
  <si>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</si>
  <si>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</si>
  <si>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</si>
  <si>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</si>
  <si>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</si>
  <si>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</si>
  <si>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</si>
  <si>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</si>
  <si>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</si>
  <si>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</si>
  <si>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</si>
  <si>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</si>
  <si>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</si>
  <si>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</si>
  <si>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</si>
  <si>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</si>
  <si>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</si>
  <si>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</si>
  <si>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</si>
  <si>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</si>
  <si>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</si>
  <si>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</si>
  <si>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</si>
  <si>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</si>
  <si>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</si>
  <si>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</si>
  <si>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</si>
  <si>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</si>
  <si>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</si>
  <si>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</si>
  <si>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282073</t>
  </si>
  <si>
    <t>46</t>
  </si>
  <si>
    <t>02</t>
  </si>
  <si>
    <t>0</t>
  </si>
  <si>
    <t>000</t>
  </si>
  <si>
    <t>兵庫県　伊丹市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</si>
  <si>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</si>
  <si>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</si>
  <si>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</si>
  <si>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</si>
  <si>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</si>
  <si>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</si>
  <si>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</si>
  <si>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</si>
  <si>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</si>
  <si>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</si>
  <si>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①経常収支比率は、単年度の収支が黒字であることを示す100%を上回り、類似団体平均値と比較しても上回っているので経営状況は健全な水準にあるといえます。
　③流動比率は、必要とされる100%を大きく上回っており、類似団体平均値と比較しても上回っているので経営状況は健全な水準であるといえます。
　④企業債残高対給水収益比率は、減少傾向にあり、類似団体平均値と比較しても低い値となっていますが、今後も計画的な企業債発行と償還で現在の水準を維持する必要があります。
　⑤料金回収率は、100%を上回っており、類似団体平均値と比較しても高い水準にあります。
　⑥給水原価は、経営の効率化・健全化に向けた取り組みを継続的に実施してきたこともあり、類似団体平均値と比較して低い水準にあります。
　⑦施設利用率は、類似団体と比べて低い水準であることから、施設のダウンサイジング等、施設の最適化に取り組んでいく必要があります。
　⑧契約率は類似団体平均値と比較して下回っており、今後は減少傾向が見込まれることから、施設の最適化に取り組んでいく必要があります。</t>
    <phoneticPr fontId="5"/>
  </si>
  <si>
    <t>　当市の給水事業所は近年、横ばいで推移しているものの、今後は減少することが予測されます。
　また、給水量についても、効率的水使用の徹底や事業の縮小及び工場の集約化等により、今後も減少することが予想されます。
  今後も、多額の更新費用が必要となり、厳しい経営環境が続くと考えられます。
　これらに対応し、健全性を維持し、将来にわたって安定的に事業を継続していくため、引き続き経営戦略に基づいた計画的な施設の耐震化・更新改良に努めていきます。</t>
    <phoneticPr fontId="5"/>
  </si>
  <si>
    <t>　①有形固定資産減価償却率は、令和5年度決算においては類似団体と比較して高い水準にあります。
　②管路経年化率は、類似団体と比較して高い水準にあることから、管路の更新の必要性が高まっています。
　③管路更新率は、R5年度は事業を繰越したことにより0.0％となっています。管路経年化率は依然として高い水準にあることから、今後も実使用年数を考慮した計画的な管路更新を行っていく必要があります。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</si>
</sst>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62.7</c:v>
                </c:pt>
                <c:pt idx="1">
                  <c:v>62.86</c:v>
                </c:pt>
                <c:pt idx="2">
                  <c:v>59.91</c:v>
                </c:pt>
                <c:pt idx="3">
                  <c:v>61.57</c:v>
                </c:pt>
                <c:pt idx="4">
                  <c:v>61.83</c:v>
                </c:pt>
              </c:numCache>
            </c:numRef>
          </c:val>
          <c:extLst>
            <c:ext xmlns:c16="http://schemas.microsoft.com/office/drawing/2014/chart" uri="{C3380CC4-5D6E-409C-BE32-E72D297353CC}">
              <c16:uniqueId val="{00000000-70B6-4619-920E-060EE540B2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70B6-4619-920E-060EE540B2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84.16</c:v>
                </c:pt>
                <c:pt idx="1">
                  <c:v>82.79</c:v>
                </c:pt>
                <c:pt idx="2">
                  <c:v>74.66</c:v>
                </c:pt>
                <c:pt idx="3">
                  <c:v>82.02</c:v>
                </c:pt>
                <c:pt idx="4">
                  <c:v>81.150000000000006</c:v>
                </c:pt>
              </c:numCache>
            </c:numRef>
          </c:val>
          <c:extLst>
            <c:ext xmlns:c16="http://schemas.microsoft.com/office/drawing/2014/chart" uri="{C3380CC4-5D6E-409C-BE32-E72D297353CC}">
              <c16:uniqueId val="{00000000-2BBC-4757-9250-5284D3BD4D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2BBC-4757-9250-5284D3BD4D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5.59</c:v>
                </c:pt>
                <c:pt idx="1">
                  <c:v>1.63</c:v>
                </c:pt>
                <c:pt idx="2">
                  <c:v>1.08</c:v>
                </c:pt>
                <c:pt idx="3">
                  <c:v>0</c:v>
                </c:pt>
                <c:pt idx="4">
                  <c:v>0</c:v>
                </c:pt>
              </c:numCache>
            </c:numRef>
          </c:val>
          <c:extLst>
            <c:ext xmlns:c16="http://schemas.microsoft.com/office/drawing/2014/chart" uri="{C3380CC4-5D6E-409C-BE32-E72D297353CC}">
              <c16:uniqueId val="{00000000-7A6A-49CC-813D-D2C42D0E16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7A6A-49CC-813D-D2C42D0E16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1600.83</c:v>
                </c:pt>
                <c:pt idx="1">
                  <c:v>1482.88</c:v>
                </c:pt>
                <c:pt idx="2">
                  <c:v>1018.03</c:v>
                </c:pt>
                <c:pt idx="3">
                  <c:v>1675.59</c:v>
                </c:pt>
                <c:pt idx="4">
                  <c:v>2042.89</c:v>
                </c:pt>
              </c:numCache>
            </c:numRef>
          </c:val>
          <c:extLst>
            <c:ext xmlns:c16="http://schemas.microsoft.com/office/drawing/2014/chart" uri="{C3380CC4-5D6E-409C-BE32-E72D297353CC}">
              <c16:uniqueId val="{00000000-16E8-4449-9CA3-652FD97E8B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16E8-4449-9CA3-652FD97E8B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135.72</c:v>
                </c:pt>
                <c:pt idx="1">
                  <c:v>128.83000000000001</c:v>
                </c:pt>
                <c:pt idx="2">
                  <c:v>116.86</c:v>
                </c:pt>
                <c:pt idx="3">
                  <c:v>98.07</c:v>
                </c:pt>
                <c:pt idx="4">
                  <c:v>96.39</c:v>
                </c:pt>
              </c:numCache>
            </c:numRef>
          </c:val>
          <c:extLst>
            <c:ext xmlns:c16="http://schemas.microsoft.com/office/drawing/2014/chart" uri="{C3380CC4-5D6E-409C-BE32-E72D297353CC}">
              <c16:uniqueId val="{00000000-99CE-4124-A98A-D5735C2C75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99CE-4124-A98A-D5735C2C75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138.9</c:v>
                </c:pt>
                <c:pt idx="1">
                  <c:v>146.56</c:v>
                </c:pt>
                <c:pt idx="2">
                  <c:v>142.56</c:v>
                </c:pt>
                <c:pt idx="3">
                  <c:v>137.94</c:v>
                </c:pt>
                <c:pt idx="4">
                  <c:v>148.35</c:v>
                </c:pt>
              </c:numCache>
            </c:numRef>
          </c:val>
          <c:extLst>
            <c:ext xmlns:c16="http://schemas.microsoft.com/office/drawing/2014/chart" uri="{C3380CC4-5D6E-409C-BE32-E72D297353CC}">
              <c16:uniqueId val="{00000000-0193-4682-91D9-FCE311E146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0193-4682-91D9-FCE311E146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20.16</c:v>
                </c:pt>
                <c:pt idx="1">
                  <c:v>19.04</c:v>
                </c:pt>
                <c:pt idx="2">
                  <c:v>19.63</c:v>
                </c:pt>
                <c:pt idx="3">
                  <c:v>20.43</c:v>
                </c:pt>
                <c:pt idx="4">
                  <c:v>18.91</c:v>
                </c:pt>
              </c:numCache>
            </c:numRef>
          </c:val>
          <c:extLst>
            <c:ext xmlns:c16="http://schemas.microsoft.com/office/drawing/2014/chart" uri="{C3380CC4-5D6E-409C-BE32-E72D297353CC}">
              <c16:uniqueId val="{00000000-E7C0-4B96-AE61-8507F51454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E7C0-4B96-AE61-8507F51454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30.05</c:v>
                </c:pt>
                <c:pt idx="1">
                  <c:v>29.9</c:v>
                </c:pt>
                <c:pt idx="2">
                  <c:v>31.24</c:v>
                </c:pt>
                <c:pt idx="3">
                  <c:v>30.96</c:v>
                </c:pt>
                <c:pt idx="4">
                  <c:v>28.22</c:v>
                </c:pt>
              </c:numCache>
            </c:numRef>
          </c:val>
          <c:extLst>
            <c:ext xmlns:c16="http://schemas.microsoft.com/office/drawing/2014/chart" uri="{C3380CC4-5D6E-409C-BE32-E72D297353CC}">
              <c16:uniqueId val="{00000000-848F-47BD-9A72-C4A17E3555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848F-47BD-9A72-C4A17E3555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63.12</c:v>
                </c:pt>
                <c:pt idx="1">
                  <c:v>63.12</c:v>
                </c:pt>
                <c:pt idx="2">
                  <c:v>63.12</c:v>
                </c:pt>
                <c:pt idx="3">
                  <c:v>63.12</c:v>
                </c:pt>
                <c:pt idx="4">
                  <c:v>63.12</c:v>
                </c:pt>
              </c:numCache>
            </c:numRef>
          </c:val>
          <c:extLst>
            <c:ext xmlns:c16="http://schemas.microsoft.com/office/drawing/2014/chart" uri="{C3380CC4-5D6E-409C-BE32-E72D297353CC}">
              <c16:uniqueId val="{00000000-B363-42D4-A4DD-B5871F8030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B363-42D4-A4DD-B5871F8030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85-40A7-9A19-1AC5192EA8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0585-40A7-9A19-1AC5192EA8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136.77000000000001</c:v>
                </c:pt>
                <c:pt idx="1">
                  <c:v>143.01</c:v>
                </c:pt>
                <c:pt idx="2">
                  <c:v>139.04</c:v>
                </c:pt>
                <c:pt idx="3">
                  <c:v>135.38</c:v>
                </c:pt>
                <c:pt idx="4">
                  <c:v>145.13</c:v>
                </c:pt>
              </c:numCache>
            </c:numRef>
          </c:val>
          <c:extLst>
            <c:ext xmlns:c16="http://schemas.microsoft.com/office/drawing/2014/chart" uri="{C3380CC4-5D6E-409C-BE32-E72D297353CC}">
              <c16:uniqueId val="{00000000-C614-4A78-8ECF-B0BB5AD853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C614-4A78-8ECF-B0BB5AD853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兵庫県　伊丹市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14109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89.7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31562</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136.77000000000001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143.01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139.04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135.38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145.13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1600.83</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1482.88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1018.03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1675.59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2042.89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135.72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128.83000000000001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116.86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98.07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96.39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117.47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115.38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113.53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51.91</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53.86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75.17</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578.19000000000005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638.35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521.36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204.31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214.2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242.32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138.9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146.56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142.56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137.94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148.35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20.16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19.04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19.63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20.43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18.91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30.05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29.9</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31.24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30.96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28.22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63.12</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63.12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63.12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63.12</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63.12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106.98</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100.74</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26.08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26.92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27.33</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41.59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40.29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40.409999999999997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62.75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61.99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62.26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62.7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62.86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59.91</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61.57</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61.83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84.16</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82.79</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74.66</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82.02</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81.150000000000006</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5.59</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1.63</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1.08</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57.57</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57.63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58.13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59.87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56.74</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52.33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53.69</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56.59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54.73</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0.77</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0.24</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0.52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USBwbkqPmnVIPkLBLNv0cAO8ohPYoLT7AkLaRAG1HX2gDEdQJcutorfeYVrL6c3rAAn6x5H23IvoWu70D7tgQ==" saltValue="hudapSSo+YFp6Un5RKk2/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136.77000000000001</v>
      </c>
      <c r="U6" s="35">
        <f>U7</f>
        <v>143.01</v>
      </c>
      <c r="V6" s="35">
        <f>V7</f>
        <v>139.04</v>
      </c>
      <c r="W6" s="35">
        <f>W7</f>
        <v>135.38</v>
      </c>
      <c r="X6" s="35">
        <f t="shared" si="3"/>
        <v>145.13</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1600.83</v>
      </c>
      <c r="AQ6" s="35">
        <f>AQ7</f>
        <v>1482.88</v>
      </c>
      <c r="AR6" s="35">
        <f>AR7</f>
        <v>1018.03</v>
      </c>
      <c r="AS6" s="35">
        <f>AS7</f>
        <v>1675.59</v>
      </c>
      <c r="AT6" s="35">
        <f t="shared" si="3"/>
        <v>2042.89</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135.72</v>
      </c>
      <c r="BB6" s="35">
        <f>BB7</f>
        <v>128.83000000000001</v>
      </c>
      <c r="BC6" s="35">
        <f>BC7</f>
        <v>116.86</v>
      </c>
      <c r="BD6" s="35">
        <f>BD7</f>
        <v>98.07</v>
      </c>
      <c r="BE6" s="35">
        <f t="shared" si="3"/>
        <v>96.39</v>
      </c>
      <c r="BF6" s="35">
        <f t="shared" si="3"/>
        <v>204.31</v>
      </c>
      <c r="BG6" s="35">
        <f t="shared" si="3"/>
        <v>214.2</v>
      </c>
      <c r="BH6" s="35">
        <f t="shared" si="3"/>
        <v>242.32</v>
      </c>
      <c r="BI6" s="35">
        <f t="shared" si="3"/>
        <v>256.39999999999998</v>
      </c>
      <c r="BJ6" s="35">
        <f t="shared" si="3"/>
        <v>254.62</v>
      </c>
      <c r="BK6" s="33" t="str">
        <f>IF(BK7="-","【-】","【"&amp;SUBSTITUTE(TEXT(BK7,"#,##0.00"),"-","△")&amp;"】")</f>
        <v>【229.84】</v>
      </c>
      <c r="BL6" s="35">
        <f t="shared" si="3"/>
        <v>138.9</v>
      </c>
      <c r="BM6" s="35">
        <f>BM7</f>
        <v>146.56</v>
      </c>
      <c r="BN6" s="35">
        <f>BN7</f>
        <v>142.56</v>
      </c>
      <c r="BO6" s="35">
        <f>BO7</f>
        <v>137.94</v>
      </c>
      <c r="BP6" s="35">
        <f t="shared" si="3"/>
        <v>148.35</v>
      </c>
      <c r="BQ6" s="35">
        <f t="shared" si="3"/>
        <v>106.98</v>
      </c>
      <c r="BR6" s="35">
        <f t="shared" si="3"/>
        <v>103.06</v>
      </c>
      <c r="BS6" s="35">
        <f t="shared" si="3"/>
        <v>100.74</v>
      </c>
      <c r="BT6" s="35">
        <f t="shared" si="3"/>
        <v>95.67</v>
      </c>
      <c r="BU6" s="35">
        <f t="shared" si="3"/>
        <v>106.76</v>
      </c>
      <c r="BV6" s="33" t="str">
        <f>IF(BV7="-","【-】","【"&amp;SUBSTITUTE(TEXT(BV7,"#,##0.00"),"-","△")&amp;"】")</f>
        <v>【110.13】</v>
      </c>
      <c r="BW6" s="35">
        <f t="shared" si="3"/>
        <v>20.16</v>
      </c>
      <c r="BX6" s="35">
        <f>BX7</f>
        <v>19.04</v>
      </c>
      <c r="BY6" s="35">
        <f>BY7</f>
        <v>19.63</v>
      </c>
      <c r="BZ6" s="35">
        <f>BZ7</f>
        <v>20.43</v>
      </c>
      <c r="CA6" s="35">
        <f t="shared" si="3"/>
        <v>18.91</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30.05</v>
      </c>
      <c r="CI6" s="35">
        <f>CI7</f>
        <v>29.9</v>
      </c>
      <c r="CJ6" s="35">
        <f>CJ7</f>
        <v>31.24</v>
      </c>
      <c r="CK6" s="35">
        <f>CK7</f>
        <v>30.96</v>
      </c>
      <c r="CL6" s="35">
        <f t="shared" si="5"/>
        <v>28.22</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63.12</v>
      </c>
      <c r="CT6" s="35">
        <f>CT7</f>
        <v>63.12</v>
      </c>
      <c r="CU6" s="35">
        <f>CU7</f>
        <v>63.12</v>
      </c>
      <c r="CV6" s="35">
        <f>CV7</f>
        <v>63.12</v>
      </c>
      <c r="CW6" s="35">
        <f t="shared" si="6"/>
        <v>63.12</v>
      </c>
      <c r="CX6" s="35">
        <f t="shared" si="6"/>
        <v>62.75</v>
      </c>
      <c r="CY6" s="35">
        <f t="shared" si="6"/>
        <v>61.99</v>
      </c>
      <c r="CZ6" s="35">
        <f t="shared" si="6"/>
        <v>62.26</v>
      </c>
      <c r="DA6" s="35">
        <f t="shared" si="6"/>
        <v>63.81</v>
      </c>
      <c r="DB6" s="35">
        <f t="shared" si="6"/>
        <v>65.94</v>
      </c>
      <c r="DC6" s="33" t="str">
        <f>IF(DC7="-","【-】","【"&amp;SUBSTITUTE(TEXT(DC7,"#,##0.00"),"-","△")&amp;"】")</f>
        <v>【77.52】</v>
      </c>
      <c r="DD6" s="35">
        <f t="shared" ref="DD6:DM6" si="7">DD7</f>
        <v>62.7</v>
      </c>
      <c r="DE6" s="35">
        <f>DE7</f>
        <v>62.86</v>
      </c>
      <c r="DF6" s="35">
        <f>DF7</f>
        <v>59.91</v>
      </c>
      <c r="DG6" s="35">
        <f>DG7</f>
        <v>61.57</v>
      </c>
      <c r="DH6" s="35">
        <f t="shared" si="7"/>
        <v>61.83</v>
      </c>
      <c r="DI6" s="35">
        <f t="shared" si="7"/>
        <v>57.57</v>
      </c>
      <c r="DJ6" s="35">
        <f t="shared" si="7"/>
        <v>57.63</v>
      </c>
      <c r="DK6" s="35">
        <f t="shared" si="7"/>
        <v>58.13</v>
      </c>
      <c r="DL6" s="35">
        <f t="shared" si="7"/>
        <v>59.87</v>
      </c>
      <c r="DM6" s="35">
        <f t="shared" si="7"/>
        <v>56.74</v>
      </c>
      <c r="DN6" s="33" t="str">
        <f>IF(DN7="-","【-】","【"&amp;SUBSTITUTE(TEXT(DN7,"#,##0.00"),"-","△")&amp;"】")</f>
        <v>【61.16】</v>
      </c>
      <c r="DO6" s="35">
        <f t="shared" ref="DO6:DX6" si="8">DO7</f>
        <v>84.16</v>
      </c>
      <c r="DP6" s="35">
        <f>DP7</f>
        <v>82.79</v>
      </c>
      <c r="DQ6" s="35">
        <f>DQ7</f>
        <v>74.66</v>
      </c>
      <c r="DR6" s="35">
        <f>DR7</f>
        <v>82.02</v>
      </c>
      <c r="DS6" s="35">
        <f t="shared" si="8"/>
        <v>81.150000000000006</v>
      </c>
      <c r="DT6" s="35">
        <f t="shared" si="8"/>
        <v>52.33</v>
      </c>
      <c r="DU6" s="35">
        <f t="shared" si="8"/>
        <v>52.35</v>
      </c>
      <c r="DV6" s="35">
        <f t="shared" si="8"/>
        <v>53.69</v>
      </c>
      <c r="DW6" s="35">
        <f t="shared" si="8"/>
        <v>56.59</v>
      </c>
      <c r="DX6" s="35">
        <f t="shared" si="8"/>
        <v>54.73</v>
      </c>
      <c r="DY6" s="33" t="str">
        <f>IF(DY7="-","【-】","【"&amp;SUBSTITUTE(TEXT(DY7,"#,##0.00"),"-","△")&amp;"】")</f>
        <v>【49.95】</v>
      </c>
      <c r="DZ6" s="35">
        <f t="shared" ref="DZ6:EI6" si="9">DZ7</f>
        <v>5.59</v>
      </c>
      <c r="EA6" s="35">
        <f>EA7</f>
        <v>1.63</v>
      </c>
      <c r="EB6" s="35">
        <f>EB7</f>
        <v>1.08</v>
      </c>
      <c r="EC6" s="35">
        <f>EC7</f>
        <v>0</v>
      </c>
      <c r="ED6" s="35">
        <f t="shared" si="9"/>
        <v>0</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50000</v>
      </c>
      <c r="L7" s="37" t="s">
        <v>96</v>
      </c>
      <c r="M7" s="38">
        <v>1</v>
      </c>
      <c r="N7" s="38">
        <v>14109</v>
      </c>
      <c r="O7" s="39" t="s">
        <v>97</v>
      </c>
      <c r="P7" s="39">
        <v>89.7</v>
      </c>
      <c r="Q7" s="38">
        <v>29</v>
      </c>
      <c r="R7" s="38">
        <v>31562</v>
      </c>
      <c r="S7" s="37" t="s">
        <v>98</v>
      </c>
      <c r="T7" s="40">
        <v>136.77000000000001</v>
      </c>
      <c r="U7" s="40">
        <v>143.01</v>
      </c>
      <c r="V7" s="40">
        <v>139.04</v>
      </c>
      <c r="W7" s="40">
        <v>135.38</v>
      </c>
      <c r="X7" s="40">
        <v>145.13</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1600.83</v>
      </c>
      <c r="AQ7" s="40">
        <v>1482.88</v>
      </c>
      <c r="AR7" s="40">
        <v>1018.03</v>
      </c>
      <c r="AS7" s="40">
        <v>1675.59</v>
      </c>
      <c r="AT7" s="40">
        <v>2042.89</v>
      </c>
      <c r="AU7" s="40">
        <v>578.19000000000005</v>
      </c>
      <c r="AV7" s="40">
        <v>638.35</v>
      </c>
      <c r="AW7" s="40">
        <v>521.36</v>
      </c>
      <c r="AX7" s="40">
        <v>549.66999999999996</v>
      </c>
      <c r="AY7" s="40">
        <v>599.1</v>
      </c>
      <c r="AZ7" s="40">
        <v>494.95</v>
      </c>
      <c r="BA7" s="40">
        <v>135.72</v>
      </c>
      <c r="BB7" s="40">
        <v>128.83000000000001</v>
      </c>
      <c r="BC7" s="40">
        <v>116.86</v>
      </c>
      <c r="BD7" s="40">
        <v>98.07</v>
      </c>
      <c r="BE7" s="40">
        <v>96.39</v>
      </c>
      <c r="BF7" s="40">
        <v>204.31</v>
      </c>
      <c r="BG7" s="40">
        <v>214.2</v>
      </c>
      <c r="BH7" s="40">
        <v>242.32</v>
      </c>
      <c r="BI7" s="40">
        <v>256.39999999999998</v>
      </c>
      <c r="BJ7" s="40">
        <v>254.62</v>
      </c>
      <c r="BK7" s="40">
        <v>229.84</v>
      </c>
      <c r="BL7" s="40">
        <v>138.9</v>
      </c>
      <c r="BM7" s="40">
        <v>146.56</v>
      </c>
      <c r="BN7" s="40">
        <v>142.56</v>
      </c>
      <c r="BO7" s="40">
        <v>137.94</v>
      </c>
      <c r="BP7" s="40">
        <v>148.35</v>
      </c>
      <c r="BQ7" s="40">
        <v>106.98</v>
      </c>
      <c r="BR7" s="40">
        <v>103.06</v>
      </c>
      <c r="BS7" s="40">
        <v>100.74</v>
      </c>
      <c r="BT7" s="40">
        <v>95.67</v>
      </c>
      <c r="BU7" s="40">
        <v>106.76</v>
      </c>
      <c r="BV7" s="40">
        <v>110.13</v>
      </c>
      <c r="BW7" s="40">
        <v>20.16</v>
      </c>
      <c r="BX7" s="40">
        <v>19.04</v>
      </c>
      <c r="BY7" s="40">
        <v>19.63</v>
      </c>
      <c r="BZ7" s="40">
        <v>20.43</v>
      </c>
      <c r="CA7" s="40">
        <v>18.91</v>
      </c>
      <c r="CB7" s="40">
        <v>26.08</v>
      </c>
      <c r="CC7" s="40">
        <v>26.92</v>
      </c>
      <c r="CD7" s="40">
        <v>27.33</v>
      </c>
      <c r="CE7" s="40">
        <v>27.25</v>
      </c>
      <c r="CF7" s="40">
        <v>24.35</v>
      </c>
      <c r="CG7" s="40">
        <v>19.72</v>
      </c>
      <c r="CH7" s="40">
        <v>30.05</v>
      </c>
      <c r="CI7" s="40">
        <v>29.9</v>
      </c>
      <c r="CJ7" s="40">
        <v>31.24</v>
      </c>
      <c r="CK7" s="40">
        <v>30.96</v>
      </c>
      <c r="CL7" s="40">
        <v>28.22</v>
      </c>
      <c r="CM7" s="40">
        <v>41.59</v>
      </c>
      <c r="CN7" s="40">
        <v>40.29</v>
      </c>
      <c r="CO7" s="40">
        <v>40.409999999999997</v>
      </c>
      <c r="CP7" s="40">
        <v>41.58</v>
      </c>
      <c r="CQ7" s="40">
        <v>42.67</v>
      </c>
      <c r="CR7" s="40">
        <v>52.61</v>
      </c>
      <c r="CS7" s="40">
        <v>63.12</v>
      </c>
      <c r="CT7" s="40">
        <v>63.12</v>
      </c>
      <c r="CU7" s="40">
        <v>63.12</v>
      </c>
      <c r="CV7" s="40">
        <v>63.12</v>
      </c>
      <c r="CW7" s="40">
        <v>63.12</v>
      </c>
      <c r="CX7" s="40">
        <v>62.75</v>
      </c>
      <c r="CY7" s="40">
        <v>61.99</v>
      </c>
      <c r="CZ7" s="40">
        <v>62.26</v>
      </c>
      <c r="DA7" s="40">
        <v>63.81</v>
      </c>
      <c r="DB7" s="40">
        <v>65.94</v>
      </c>
      <c r="DC7" s="40">
        <v>77.52</v>
      </c>
      <c r="DD7" s="40">
        <v>62.7</v>
      </c>
      <c r="DE7" s="40">
        <v>62.86</v>
      </c>
      <c r="DF7" s="40">
        <v>59.91</v>
      </c>
      <c r="DG7" s="40">
        <v>61.57</v>
      </c>
      <c r="DH7" s="40">
        <v>61.83</v>
      </c>
      <c r="DI7" s="40">
        <v>57.57</v>
      </c>
      <c r="DJ7" s="40">
        <v>57.63</v>
      </c>
      <c r="DK7" s="40">
        <v>58.13</v>
      </c>
      <c r="DL7" s="40">
        <v>59.87</v>
      </c>
      <c r="DM7" s="40">
        <v>56.74</v>
      </c>
      <c r="DN7" s="40">
        <v>61.16</v>
      </c>
      <c r="DO7" s="40">
        <v>84.16</v>
      </c>
      <c r="DP7" s="40">
        <v>82.79</v>
      </c>
      <c r="DQ7" s="40">
        <v>74.66</v>
      </c>
      <c r="DR7" s="40">
        <v>82.02</v>
      </c>
      <c r="DS7" s="40">
        <v>81.150000000000006</v>
      </c>
      <c r="DT7" s="40">
        <v>52.33</v>
      </c>
      <c r="DU7" s="40">
        <v>52.35</v>
      </c>
      <c r="DV7" s="40">
        <v>53.69</v>
      </c>
      <c r="DW7" s="40">
        <v>56.59</v>
      </c>
      <c r="DX7" s="40">
        <v>54.73</v>
      </c>
      <c r="DY7" s="40">
        <v>49.95</v>
      </c>
      <c r="DZ7" s="40">
        <v>5.59</v>
      </c>
      <c r="EA7" s="40">
        <v>1.63</v>
      </c>
      <c r="EB7" s="40">
        <v>1.08</v>
      </c>
      <c r="EC7" s="40">
        <v>0</v>
      </c>
      <c r="ED7" s="40">
        <v>0</v>
      </c>
      <c r="EE7" s="40">
        <v>0.77</v>
      </c>
      <c r="EF7" s="40">
        <v>0.24</v>
      </c>
      <c r="EG7" s="40">
        <v>0.22</v>
      </c>
      <c r="EH7" s="40">
        <v>0.24</v>
      </c>
      <c r="EI7" s="40">
        <v>0.52</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136.77000000000001</v>
      </c>
      <c r="V11" s="48">
        <f>IF(U6="-",NA(),U6)</f>
        <v>143.01</v>
      </c>
      <c r="W11" s="48">
        <f>IF(V6="-",NA(),V6)</f>
        <v>139.04</v>
      </c>
      <c r="X11" s="48">
        <f>IF(W6="-",NA(),W6)</f>
        <v>135.38</v>
      </c>
      <c r="Y11" s="48">
        <f>IF(X6="-",NA(),X6)</f>
        <v>145.13</v>
      </c>
      <c r="AE11" s="47" t="s">
        <v>23</v>
      </c>
      <c r="AF11" s="48">
        <f>IF(AE6="-",NA(),AE6)</f>
        <v>0</v>
      </c>
      <c r="AG11" s="48">
        <f>IF(AF6="-",NA(),AF6)</f>
        <v>0</v>
      </c>
      <c r="AH11" s="48">
        <f>IF(AG6="-",NA(),AG6)</f>
        <v>0</v>
      </c>
      <c r="AI11" s="48">
        <f>IF(AH6="-",NA(),AH6)</f>
        <v>0</v>
      </c>
      <c r="AJ11" s="48">
        <f>IF(AI6="-",NA(),AI6)</f>
        <v>0</v>
      </c>
      <c r="AP11" s="47" t="s">
        <v>23</v>
      </c>
      <c r="AQ11" s="48">
        <f>IF(AP6="-",NA(),AP6)</f>
        <v>1600.83</v>
      </c>
      <c r="AR11" s="48">
        <f>IF(AQ6="-",NA(),AQ6)</f>
        <v>1482.88</v>
      </c>
      <c r="AS11" s="48">
        <f>IF(AR6="-",NA(),AR6)</f>
        <v>1018.03</v>
      </c>
      <c r="AT11" s="48">
        <f>IF(AS6="-",NA(),AS6)</f>
        <v>1675.59</v>
      </c>
      <c r="AU11" s="48">
        <f>IF(AT6="-",NA(),AT6)</f>
        <v>2042.89</v>
      </c>
      <c r="BA11" s="47" t="s">
        <v>23</v>
      </c>
      <c r="BB11" s="48">
        <f>IF(BA6="-",NA(),BA6)</f>
        <v>135.72</v>
      </c>
      <c r="BC11" s="48">
        <f>IF(BB6="-",NA(),BB6)</f>
        <v>128.83000000000001</v>
      </c>
      <c r="BD11" s="48">
        <f>IF(BC6="-",NA(),BC6)</f>
        <v>116.86</v>
      </c>
      <c r="BE11" s="48">
        <f>IF(BD6="-",NA(),BD6)</f>
        <v>98.07</v>
      </c>
      <c r="BF11" s="48">
        <f>IF(BE6="-",NA(),BE6)</f>
        <v>96.39</v>
      </c>
      <c r="BL11" s="47" t="s">
        <v>23</v>
      </c>
      <c r="BM11" s="48">
        <f>IF(BL6="-",NA(),BL6)</f>
        <v>138.9</v>
      </c>
      <c r="BN11" s="48">
        <f>IF(BM6="-",NA(),BM6)</f>
        <v>146.56</v>
      </c>
      <c r="BO11" s="48">
        <f>IF(BN6="-",NA(),BN6)</f>
        <v>142.56</v>
      </c>
      <c r="BP11" s="48">
        <f>IF(BO6="-",NA(),BO6)</f>
        <v>137.94</v>
      </c>
      <c r="BQ11" s="48">
        <f>IF(BP6="-",NA(),BP6)</f>
        <v>148.35</v>
      </c>
      <c r="BW11" s="47" t="s">
        <v>23</v>
      </c>
      <c r="BX11" s="48">
        <f>IF(BW6="-",NA(),BW6)</f>
        <v>20.16</v>
      </c>
      <c r="BY11" s="48">
        <f>IF(BX6="-",NA(),BX6)</f>
        <v>19.04</v>
      </c>
      <c r="BZ11" s="48">
        <f>IF(BY6="-",NA(),BY6)</f>
        <v>19.63</v>
      </c>
      <c r="CA11" s="48">
        <f>IF(BZ6="-",NA(),BZ6)</f>
        <v>20.43</v>
      </c>
      <c r="CB11" s="48">
        <f>IF(CA6="-",NA(),CA6)</f>
        <v>18.91</v>
      </c>
      <c r="CH11" s="47" t="s">
        <v>23</v>
      </c>
      <c r="CI11" s="48">
        <f>IF(CH6="-",NA(),CH6)</f>
        <v>30.05</v>
      </c>
      <c r="CJ11" s="48">
        <f>IF(CI6="-",NA(),CI6)</f>
        <v>29.9</v>
      </c>
      <c r="CK11" s="48">
        <f>IF(CJ6="-",NA(),CJ6)</f>
        <v>31.24</v>
      </c>
      <c r="CL11" s="48">
        <f>IF(CK6="-",NA(),CK6)</f>
        <v>30.96</v>
      </c>
      <c r="CM11" s="48">
        <f>IF(CL6="-",NA(),CL6)</f>
        <v>28.22</v>
      </c>
      <c r="CS11" s="47" t="s">
        <v>23</v>
      </c>
      <c r="CT11" s="48">
        <f>IF(CS6="-",NA(),CS6)</f>
        <v>63.12</v>
      </c>
      <c r="CU11" s="48">
        <f>IF(CT6="-",NA(),CT6)</f>
        <v>63.12</v>
      </c>
      <c r="CV11" s="48">
        <f>IF(CU6="-",NA(),CU6)</f>
        <v>63.12</v>
      </c>
      <c r="CW11" s="48">
        <f>IF(CV6="-",NA(),CV6)</f>
        <v>63.12</v>
      </c>
      <c r="CX11" s="48">
        <f>IF(CW6="-",NA(),CW6)</f>
        <v>63.12</v>
      </c>
      <c r="DD11" s="47" t="s">
        <v>23</v>
      </c>
      <c r="DE11" s="48">
        <f>IF(DD6="-",NA(),DD6)</f>
        <v>62.7</v>
      </c>
      <c r="DF11" s="48">
        <f>IF(DE6="-",NA(),DE6)</f>
        <v>62.86</v>
      </c>
      <c r="DG11" s="48">
        <f>IF(DF6="-",NA(),DF6)</f>
        <v>59.91</v>
      </c>
      <c r="DH11" s="48">
        <f>IF(DG6="-",NA(),DG6)</f>
        <v>61.57</v>
      </c>
      <c r="DI11" s="48">
        <f>IF(DH6="-",NA(),DH6)</f>
        <v>61.83</v>
      </c>
      <c r="DO11" s="47" t="s">
        <v>23</v>
      </c>
      <c r="DP11" s="48">
        <f>IF(DO6="-",NA(),DO6)</f>
        <v>84.16</v>
      </c>
      <c r="DQ11" s="48">
        <f>IF(DP6="-",NA(),DP6)</f>
        <v>82.79</v>
      </c>
      <c r="DR11" s="48">
        <f>IF(DQ6="-",NA(),DQ6)</f>
        <v>74.66</v>
      </c>
      <c r="DS11" s="48">
        <f>IF(DR6="-",NA(),DR6)</f>
        <v>82.02</v>
      </c>
      <c r="DT11" s="48">
        <f>IF(DS6="-",NA(),DS6)</f>
        <v>81.150000000000006</v>
      </c>
      <c r="DZ11" s="47" t="s">
        <v>23</v>
      </c>
      <c r="EA11" s="48">
        <f>IF(DZ6="-",NA(),DZ6)</f>
        <v>5.59</v>
      </c>
      <c r="EB11" s="48">
        <f>IF(EA6="-",NA(),EA6)</f>
        <v>1.63</v>
      </c>
      <c r="EC11" s="48">
        <f>IF(EB6="-",NA(),EB6)</f>
        <v>1.08</v>
      </c>
      <c r="ED11" s="48">
        <f>IF(EC6="-",NA(),EC6)</f>
        <v>0</v>
      </c>
      <c r="EE11" s="48">
        <f>IF(ED6="-",NA(),ED6)</f>
        <v>0</v>
      </c>
    </row>
    <row r="12" spans="1:140" x14ac:dyDescent="0.15">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dcterms:created xsi:type="dcterms:W3CDTF">2024-12-11T05:21:49Z</dcterms:created>
  <dcterms:modified xsi:type="dcterms:W3CDTF">2025-03-13T08:09:38Z</dcterms:modified>
  <cp:category/>
</cp:coreProperties>
</file>