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
    </mc:Choice>
  </mc:AlternateContent>
  <workbookProtection workbookAlgorithmName="SHA-512" workbookHashValue="vDtUKk7n2br11kHZMtrG8YsN+9cIXG8V2xqTtL0q5uEAlYnL452ZMlBr2pWyAng9exhqSEn5pRhx3sJPFyg2Cg==" workbookSaltValue="t3miF4Pc4mQYOQbi8Lonl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G85" i="4"/>
  <c r="BB10" i="4"/>
  <c r="AT10" i="4"/>
  <c r="AD10" i="4"/>
  <c r="P10" i="4"/>
  <c r="B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<sst xmlns="http://schemas.openxmlformats.org/spreadsheetml/2006/main" count="236" uniqueCount="115">
  <si>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</si>
  <si>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</si>
  <si>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</si>
  <si>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</si>
  <si>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</si>
  <si>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</si>
  <si>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</si>
  <si>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</si>
  <si>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</si>
  <si>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</si>
  <si>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</si>
  <si>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</si>
  <si>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</si>
  <si>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</si>
  <si>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</si>
  <si>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</si>
  <si>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</si>
  <si>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</si>
  <si>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</si>
  <si>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</si>
  <si>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</si>
  <si>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</si>
  <si>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</si>
  <si>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</si>
  <si>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</si>
  <si>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</si>
  <si>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</si>
  <si>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</si>
  <si>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</si>
  <si>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</si>
  <si>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</si>
  <si>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</si>
  <si>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</si>
  <si>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</si>
  <si>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</si>
  <si>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</si>
  <si>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</si>
  <si>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</si>
  <si>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</si>
  <si>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</si>
  <si>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</si>
  <si>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</si>
  <si>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</si>
  <si>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</si>
  <si>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</si>
  <si>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</si>
  <si>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</si>
  <si>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</si>
  <si>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</si>
  <si>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</si>
  <si>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</si>
  <si>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</si>
  <si>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</si>
  <si>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</si>
  <si>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</si>
  <si>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</si>
  <si>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</si>
  <si>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</si>
  <si>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</si>
  <si>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</si>
  <si>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</si>
  <si>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</si>
  <si>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</si>
  <si>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</si>
  <si>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</si>
  <si>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</si>
  <si>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</si>
  <si>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</si>
  <si>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</si>
  <si>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</si>
  <si>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</si>
  <si>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</si>
  <si>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</si>
  <si>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</si>
  <si>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</si>
  <si>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</si>
  <si>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</si>
  <si>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</si>
  <si>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</si>
  <si>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</si>
  <si>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</si>
  <si>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</si>
  <si>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</si>
  <si>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</si>
  <si>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</si>
  <si>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</si>
  <si>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</si>
  <si>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</si>
  <si>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</si>
  <si>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</si>
  <si>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</si>
  <si>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</si>
  <si>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</si>
  <si>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</si>
  <si>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</si>
  <si>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</si>
  <si>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</si>
  <si>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</si>
  <si>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</si>
  <si>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</si>
  <si>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</si>
  <si>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</si>
  <si>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</si>
  <si>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</si>
  <si>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</si>
  <si>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</si>
  <si>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</si>
  <si>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</si>
  <si>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</si>
  <si>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</si>
  <si>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</si>
  <si>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</si>
  <si>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①経常収支比率は、単年度の収支が黒字であることを示す100％を上回っており、類似団体平均値も上回っているため、経営状況は健全な水準にあるといえます。
　③流動比率は、必要とされる100％を下回っており、類似団体平均値と比較しても低い水準であり、今後も支払能力を高めるために経営改善を図る必要があります。
　④企業債残高事業規模比率は、類似団体平均値と比較すると低い水準にありますが、今後も健全経営の維持による財源確保を図り、計画的な企業債発行と償還を行い、企業債残高を減少させる必要があります。
　⑤経費回収率は、平成23年度の使用料改定以降は100％を上回っており、類似団体平均値よりも高い水準にあります。
　⑥汚水処理原価は、経営の効率化に向けた取り組みを継続的に実施してきたこともあり、類似団体平均値と比較して低い水準にあります。
　⑧水洗化率は、類似団体平均値と比べ高い水準にありますが、100％達成に向けて、水洗化の啓発活動などを継続的に取り組んでいく必要があります。</t>
    <phoneticPr fontId="4"/>
  </si>
  <si>
    <t>　当市の人口は、ほぼ横ばい程度で推移していますが、有収水量については、今後、緩やかに減少することが予測されます。
　平成21年度の法適化及び平成23年度の使用料改定により、経営の健全性については一定保たれつつありますが、一方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phoneticPr fontId="4"/>
  </si>
  <si>
    <r>
      <t>　①</t>
    </r>
    <r>
      <rPr>
        <sz val="11"/>
        <rFont val="ＭＳ ゴシック"/>
        <family val="3"/>
        <charset val="128"/>
      </rPr>
      <t>有形固定資産減価償却率は、令和元年から令和5年までの5年間で29.68％から38.56％と増加しており、令和5年度についても類似団体平均値を上回っています。今後も増加していくことが見込まれています。
　②管渠老朽化率は、類似団体平均値</t>
    </r>
    <r>
      <rPr>
        <sz val="11"/>
        <color theme="1"/>
        <rFont val="ＭＳ ゴシック"/>
        <family val="3"/>
        <charset val="128"/>
      </rPr>
      <t>を上回っており、今後も計画的な管渠の更新に取り組んでいく必要があります。
　③管渠改善率については、老朽管調査の結果を基に老朽度に応じて更新を行うとともに、実使用年数も考慮した管渠改善率を設定し、計画的に施設更新を行っていく必要があります。</t>
    </r>
    <rPh sb="15" eb="17">
      <t>レイワ</t>
    </rPh>
    <rPh sb="17" eb="18">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</si>
</sst>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0.36</c:v>
                </c:pt>
                <c:pt idx="1">
                  <c:v>0.79</c:v>
                </c:pt>
                <c:pt idx="2">
                  <c:v>0.32</c:v>
                </c:pt>
                <c:pt idx="3">
                  <c:v>0.26</c:v>
                </c:pt>
                <c:pt idx="4">
                  <c:v>0.28999999999999998</c:v>
                </c:pt>
              </c:numCache>
            </c:numRef>
          </c:val>
          <c:extLst>
            <c:ext xmlns:c16="http://schemas.microsoft.com/office/drawing/2014/chart" uri="{C3380CC4-5D6E-409C-BE32-E72D297353CC}">
              <c16:uniqueId val="{00000000-BA29-4308-B6C4-7AE7B0C7D9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0.14000000000000001</c:v>
                </c:pt>
                <c:pt idx="3">
                  <c:v>0.15</c:v>
                </c:pt>
                <c:pt idx="4">
                  <c:v>0.12</c:v>
                </c:pt>
              </c:numCache>
            </c:numRef>
          </c:val>
          <c:smooth val="0"/>
          <c:extLst>
            <c:ext xmlns:c16="http://schemas.microsoft.com/office/drawing/2014/chart" uri="{C3380CC4-5D6E-409C-BE32-E72D297353CC}">
              <c16:uniqueId val="{00000001-BA29-4308-B6C4-7AE7B0C7D9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BF-4769-8E5F-5A94DD1722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67.13</c:v>
                </c:pt>
                <c:pt idx="3">
                  <c:v>66.819999999999993</c:v>
                </c:pt>
                <c:pt idx="4">
                  <c:v>65.98</c:v>
                </c:pt>
              </c:numCache>
            </c:numRef>
          </c:val>
          <c:smooth val="0"/>
          <c:extLst>
            <c:ext xmlns:c16="http://schemas.microsoft.com/office/drawing/2014/chart" uri="{C3380CC4-5D6E-409C-BE32-E72D297353CC}">
              <c16:uniqueId val="{00000001-B7BF-4769-8E5F-5A94DD1722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99.65</c:v>
                </c:pt>
                <c:pt idx="1">
                  <c:v>99.68</c:v>
                </c:pt>
                <c:pt idx="2">
                  <c:v>99.68</c:v>
                </c:pt>
                <c:pt idx="3">
                  <c:v>99.74</c:v>
                </c:pt>
                <c:pt idx="4">
                  <c:v>99.75</c:v>
                </c:pt>
              </c:numCache>
            </c:numRef>
          </c:val>
          <c:extLst>
            <c:ext xmlns:c16="http://schemas.microsoft.com/office/drawing/2014/chart" uri="{C3380CC4-5D6E-409C-BE32-E72D297353CC}">
              <c16:uniqueId val="{00000000-A512-4360-AC20-37A7EA71AC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97.79</c:v>
                </c:pt>
                <c:pt idx="3">
                  <c:v>97.75</c:v>
                </c:pt>
                <c:pt idx="4">
                  <c:v>97.83</c:v>
                </c:pt>
              </c:numCache>
            </c:numRef>
          </c:val>
          <c:smooth val="0"/>
          <c:extLst>
            <c:ext xmlns:c16="http://schemas.microsoft.com/office/drawing/2014/chart" uri="{C3380CC4-5D6E-409C-BE32-E72D297353CC}">
              <c16:uniqueId val="{00000001-A512-4360-AC20-37A7EA71AC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111.99</c:v>
                </c:pt>
                <c:pt idx="1">
                  <c:v>109.87</c:v>
                </c:pt>
                <c:pt idx="2">
                  <c:v>116.12</c:v>
                </c:pt>
                <c:pt idx="3">
                  <c:v>112.15</c:v>
                </c:pt>
                <c:pt idx="4">
                  <c:v>111.3</c:v>
                </c:pt>
              </c:numCache>
            </c:numRef>
          </c:val>
          <c:extLst>
            <c:ext xmlns:c16="http://schemas.microsoft.com/office/drawing/2014/chart" uri="{C3380CC4-5D6E-409C-BE32-E72D297353CC}">
              <c16:uniqueId val="{00000000-AA25-46D8-ABBF-C4A637E692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106.43</c:v>
                </c:pt>
                <c:pt idx="3">
                  <c:v>106.81</c:v>
                </c:pt>
                <c:pt idx="4">
                  <c:v>106.99</c:v>
                </c:pt>
              </c:numCache>
            </c:numRef>
          </c:val>
          <c:smooth val="0"/>
          <c:extLst>
            <c:ext xmlns:c16="http://schemas.microsoft.com/office/drawing/2014/chart" uri="{C3380CC4-5D6E-409C-BE32-E72D297353CC}">
              <c16:uniqueId val="{00000001-AA25-46D8-ABBF-C4A637E692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29.68</c:v>
                </c:pt>
                <c:pt idx="1">
                  <c:v>31.64</c:v>
                </c:pt>
                <c:pt idx="2">
                  <c:v>34.049999999999997</c:v>
                </c:pt>
                <c:pt idx="3">
                  <c:v>36.270000000000003</c:v>
                </c:pt>
                <c:pt idx="4">
                  <c:v>38.56</c:v>
                </c:pt>
              </c:numCache>
            </c:numRef>
          </c:val>
          <c:extLst>
            <c:ext xmlns:c16="http://schemas.microsoft.com/office/drawing/2014/chart" uri="{C3380CC4-5D6E-409C-BE32-E72D297353CC}">
              <c16:uniqueId val="{00000000-594B-4829-A0D4-6BF1DA572F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30.42</c:v>
                </c:pt>
                <c:pt idx="3">
                  <c:v>32.96</c:v>
                </c:pt>
                <c:pt idx="4">
                  <c:v>34.909999999999997</c:v>
                </c:pt>
              </c:numCache>
            </c:numRef>
          </c:val>
          <c:smooth val="0"/>
          <c:extLst>
            <c:ext xmlns:c16="http://schemas.microsoft.com/office/drawing/2014/chart" uri="{C3380CC4-5D6E-409C-BE32-E72D297353CC}">
              <c16:uniqueId val="{00000001-594B-4829-A0D4-6BF1DA572F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4.3499999999999996</c:v>
                </c:pt>
                <c:pt idx="1">
                  <c:v>7.57</c:v>
                </c:pt>
                <c:pt idx="2">
                  <c:v>6.55</c:v>
                </c:pt>
                <c:pt idx="3">
                  <c:v>8.61</c:v>
                </c:pt>
                <c:pt idx="4">
                  <c:v>10.68</c:v>
                </c:pt>
              </c:numCache>
            </c:numRef>
          </c:val>
          <c:extLst>
            <c:ext xmlns:c16="http://schemas.microsoft.com/office/drawing/2014/chart" uri="{C3380CC4-5D6E-409C-BE32-E72D297353CC}">
              <c16:uniqueId val="{00000000-7424-41E7-93AB-B66A017483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6.66</c:v>
                </c:pt>
                <c:pt idx="3">
                  <c:v>8.49</c:v>
                </c:pt>
                <c:pt idx="4">
                  <c:v>10.08</c:v>
                </c:pt>
              </c:numCache>
            </c:numRef>
          </c:val>
          <c:smooth val="0"/>
          <c:extLst>
            <c:ext xmlns:c16="http://schemas.microsoft.com/office/drawing/2014/chart" uri="{C3380CC4-5D6E-409C-BE32-E72D297353CC}">
              <c16:uniqueId val="{00000001-7424-41E7-93AB-B66A017483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4-4C1A-A462-92E04BC32A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2A4-4C1A-A462-92E04BC32A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31.77</c:v>
                </c:pt>
                <c:pt idx="1">
                  <c:v>44.35</c:v>
                </c:pt>
                <c:pt idx="2">
                  <c:v>41.46</c:v>
                </c:pt>
                <c:pt idx="3">
                  <c:v>47.81</c:v>
                </c:pt>
                <c:pt idx="4">
                  <c:v>68.650000000000006</c:v>
                </c:pt>
              </c:numCache>
            </c:numRef>
          </c:val>
          <c:extLst>
            <c:ext xmlns:c16="http://schemas.microsoft.com/office/drawing/2014/chart" uri="{C3380CC4-5D6E-409C-BE32-E72D297353CC}">
              <c16:uniqueId val="{00000000-A952-458F-93E5-DFE5590154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88.42</c:v>
                </c:pt>
                <c:pt idx="3">
                  <c:v>93.63</c:v>
                </c:pt>
                <c:pt idx="4">
                  <c:v>100.41</c:v>
                </c:pt>
              </c:numCache>
            </c:numRef>
          </c:val>
          <c:smooth val="0"/>
          <c:extLst>
            <c:ext xmlns:c16="http://schemas.microsoft.com/office/drawing/2014/chart" uri="{C3380CC4-5D6E-409C-BE32-E72D297353CC}">
              <c16:uniqueId val="{00000001-A952-458F-93E5-DFE5590154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534.04999999999995</c:v>
                </c:pt>
                <c:pt idx="1">
                  <c:v>539.70000000000005</c:v>
                </c:pt>
                <c:pt idx="2">
                  <c:v>448.19</c:v>
                </c:pt>
                <c:pt idx="3">
                  <c:v>493.1</c:v>
                </c:pt>
                <c:pt idx="4">
                  <c:v>443.89</c:v>
                </c:pt>
              </c:numCache>
            </c:numRef>
          </c:val>
          <c:extLst>
            <c:ext xmlns:c16="http://schemas.microsoft.com/office/drawing/2014/chart" uri="{C3380CC4-5D6E-409C-BE32-E72D297353CC}">
              <c16:uniqueId val="{00000000-28DE-477A-B2BD-86C86E5A88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544.61</c:v>
                </c:pt>
                <c:pt idx="3">
                  <c:v>525.07000000000005</c:v>
                </c:pt>
                <c:pt idx="4">
                  <c:v>499.16</c:v>
                </c:pt>
              </c:numCache>
            </c:numRef>
          </c:val>
          <c:smooth val="0"/>
          <c:extLst>
            <c:ext xmlns:c16="http://schemas.microsoft.com/office/drawing/2014/chart" uri="{C3380CC4-5D6E-409C-BE32-E72D297353CC}">
              <c16:uniqueId val="{00000001-28DE-477A-B2BD-86C86E5A88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124.91</c:v>
                </c:pt>
                <c:pt idx="1">
                  <c:v>120.94</c:v>
                </c:pt>
                <c:pt idx="2">
                  <c:v>133.69999999999999</c:v>
                </c:pt>
                <c:pt idx="3">
                  <c:v>106.46</c:v>
                </c:pt>
                <c:pt idx="4">
                  <c:v>110.62</c:v>
                </c:pt>
              </c:numCache>
            </c:numRef>
          </c:val>
          <c:extLst>
            <c:ext xmlns:c16="http://schemas.microsoft.com/office/drawing/2014/chart" uri="{C3380CC4-5D6E-409C-BE32-E72D297353CC}">
              <c16:uniqueId val="{00000000-71E9-42AC-A256-D586A323C5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103.76</c:v>
                </c:pt>
                <c:pt idx="3">
                  <c:v>103.57</c:v>
                </c:pt>
                <c:pt idx="4">
                  <c:v>104.04</c:v>
                </c:pt>
              </c:numCache>
            </c:numRef>
          </c:val>
          <c:smooth val="0"/>
          <c:extLst>
            <c:ext xmlns:c16="http://schemas.microsoft.com/office/drawing/2014/chart" uri="{C3380CC4-5D6E-409C-BE32-E72D297353CC}">
              <c16:uniqueId val="{00000001-71E9-42AC-A256-D586A323C5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81.569999999999993</c:v>
                </c:pt>
                <c:pt idx="1">
                  <c:v>76.59</c:v>
                </c:pt>
                <c:pt idx="2">
                  <c:v>76.06</c:v>
                </c:pt>
                <c:pt idx="3">
                  <c:v>82.14</c:v>
                </c:pt>
                <c:pt idx="4">
                  <c:v>83.9</c:v>
                </c:pt>
              </c:numCache>
            </c:numRef>
          </c:val>
          <c:extLst>
            <c:ext xmlns:c16="http://schemas.microsoft.com/office/drawing/2014/chart" uri="{C3380CC4-5D6E-409C-BE32-E72D297353CC}">
              <c16:uniqueId val="{00000000-12A2-48CF-B793-11D378A77A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111.18</c:v>
                </c:pt>
                <c:pt idx="3">
                  <c:v>111.78</c:v>
                </c:pt>
                <c:pt idx="4">
                  <c:v>112.75</c:v>
                </c:pt>
              </c:numCache>
            </c:numRef>
          </c:val>
          <c:smooth val="0"/>
          <c:extLst>
            <c:ext xmlns:c16="http://schemas.microsoft.com/office/drawing/2014/chart" uri="{C3380CC4-5D6E-409C-BE32-E72D297353CC}">
              <c16:uniqueId val="{00000001-12A2-48CF-B793-11D378A77A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兵庫県　伊丹市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Ab</v>
      </c>
      <c r="X8" s="64"/>
      <c r="Y8" s="64"/>
      <c r="Z8" s="64"/>
      <c r="AA8" s="64"/>
      <c r="AB8" s="64"/>
      <c r="AC8" s="64"/>
      <c r="AD8" s="65" t="str">
        <f>データ!$M$6</f>
        <v>自治体職員</v>
      </c>
      <c r="AE8" s="65"/>
      <c r="AF8" s="65"/>
      <c r="AG8" s="65"/>
      <c r="AH8" s="65"/>
      <c r="AI8" s="65"/>
      <c r="AJ8" s="65"/>
      <c r="AK8" s="3"/>
      <c r="AL8" s="44">
        <f>データ!S6</f>
        <v>201383</v>
      </c>
      <c r="AM8" s="44"/>
      <c r="AN8" s="44"/>
      <c r="AO8" s="44"/>
      <c r="AP8" s="44"/>
      <c r="AQ8" s="44"/>
      <c r="AR8" s="44"/>
      <c r="AS8" s="44"/>
      <c r="AT8" s="45">
        <f>データ!T6</f>
        <v>25</v>
      </c>
      <c r="AU8" s="45"/>
      <c r="AV8" s="45"/>
      <c r="AW8" s="45"/>
      <c r="AX8" s="45"/>
      <c r="AY8" s="45"/>
      <c r="AZ8" s="45"/>
      <c r="BA8" s="45"/>
      <c r="BB8" s="45">
        <f>データ!U6</f>
        <v>8055.32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60.87</v>
      </c>
      <c r="J10" s="45"/>
      <c r="K10" s="45"/>
      <c r="L10" s="45"/>
      <c r="M10" s="45"/>
      <c r="N10" s="45"/>
      <c r="O10" s="45"/>
      <c r="P10" s="45">
        <f>データ!P6</f>
        <v>100</v>
      </c>
      <c r="Q10" s="45"/>
      <c r="R10" s="45"/>
      <c r="S10" s="45"/>
      <c r="T10" s="45"/>
      <c r="U10" s="45"/>
      <c r="V10" s="45"/>
      <c r="W10" s="45">
        <f>データ!Q6</f>
        <v>73.83</v>
      </c>
      <c r="X10" s="45"/>
      <c r="Y10" s="45"/>
      <c r="Z10" s="45"/>
      <c r="AA10" s="45"/>
      <c r="AB10" s="45"/>
      <c r="AC10" s="45"/>
      <c r="AD10" s="44">
        <f>データ!R6</f>
        <v>1727</v>
      </c>
      <c r="AE10" s="44"/>
      <c r="AF10" s="44"/>
      <c r="AG10" s="44"/>
      <c r="AH10" s="44"/>
      <c r="AI10" s="44"/>
      <c r="AJ10" s="44"/>
      <c r="AK10" s="2"/>
      <c r="AL10" s="44">
        <f>データ!V6</f>
        <v>200638</v>
      </c>
      <c r="AM10" s="44"/>
      <c r="AN10" s="44"/>
      <c r="AO10" s="44"/>
      <c r="AP10" s="44"/>
      <c r="AQ10" s="44"/>
      <c r="AR10" s="44"/>
      <c r="AS10" s="44"/>
      <c r="AT10" s="45">
        <f>データ!W6</f>
        <v>20.27</v>
      </c>
      <c r="AU10" s="45"/>
      <c r="AV10" s="45"/>
      <c r="AW10" s="45"/>
      <c r="AX10" s="45"/>
      <c r="AY10" s="45"/>
      <c r="AZ10" s="45"/>
      <c r="BA10" s="45"/>
      <c r="BB10" s="45">
        <f>データ!X6</f>
        <v>9898.27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yAuDkCF4VMSLD054k/pN+FBOOwAjz8es6iV0hc67njmD5e4/JOfVXHkr/7t9VB46cBmRso/gtJY9l1LvjzIHg==" saltValue="bzISIc1TOhpb4/9RSRme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282073</v>
      </c>
      <c r="D6" s="19">
        <f t="shared" si="3"/>
        <v>46</v>
      </c>
      <c r="E6" s="19">
        <f t="shared" si="3"/>
        <v>17</v>
      </c>
      <c r="F6" s="19">
        <f t="shared" si="3"/>
        <v>1</v>
      </c>
      <c r="G6" s="19">
        <f t="shared" si="3"/>
        <v>0</v>
      </c>
      <c r="H6" s="19" t="str">
        <f t="shared" si="3"/>
        <v>兵庫県　伊丹市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60.87</v>
      </c>
      <c r="P6" s="20">
        <f t="shared" si="3"/>
        <v>100</v>
      </c>
      <c r="Q6" s="20">
        <f t="shared" si="3"/>
        <v>73.83</v>
      </c>
      <c r="R6" s="20">
        <f t="shared" si="3"/>
        <v>1727</v>
      </c>
      <c r="S6" s="20">
        <f t="shared" si="3"/>
        <v>201383</v>
      </c>
      <c r="T6" s="20">
        <f t="shared" si="3"/>
        <v>25</v>
      </c>
      <c r="U6" s="20">
        <f t="shared" si="3"/>
        <v>8055.32</v>
      </c>
      <c r="V6" s="20">
        <f t="shared" si="3"/>
        <v>200638</v>
      </c>
      <c r="W6" s="20">
        <f t="shared" si="3"/>
        <v>20.27</v>
      </c>
      <c r="X6" s="20">
        <f t="shared" si="3"/>
        <v>9898.27</v>
      </c>
      <c r="Y6" s="21">
        <f>IF(Y7="",NA(),Y7)</f>
        <v>111.99</v>
      </c>
      <c r="Z6" s="21">
        <f t="shared" ref="Z6:AH6" si="4">IF(Z7="",NA(),Z7)</f>
        <v>109.87</v>
      </c>
      <c r="AA6" s="21">
        <f t="shared" si="4"/>
        <v>116.12</v>
      </c>
      <c r="AB6" s="21">
        <f t="shared" si="4"/>
        <v>112.15</v>
      </c>
      <c r="AC6" s="21">
        <f t="shared" si="4"/>
        <v>111.3</v>
      </c>
      <c r="AD6" s="21">
        <f t="shared" si="4"/>
        <v>109</v>
      </c>
      <c r="AE6" s="21">
        <f t="shared" si="4"/>
        <v>107.09</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0">
        <f t="shared" si="5"/>
        <v>0</v>
      </c>
      <c r="AR6" s="20">
        <f t="shared" si="5"/>
        <v>0</v>
      </c>
      <c r="AS6" s="20">
        <f t="shared" si="5"/>
        <v>0</v>
      </c>
      <c r="AT6" s="20" t="str">
        <f>IF(AT7="","",IF(AT7="-","【-】","【"&amp;SUBSTITUTE(TEXT(AT7,"#,##0.00"),"-","△")&amp;"】"))</f>
        <v>【3.03】</v>
      </c>
      <c r="AU6" s="21">
        <f>IF(AU7="",NA(),AU7)</f>
        <v>31.77</v>
      </c>
      <c r="AV6" s="21">
        <f t="shared" ref="AV6:BD6" si="6">IF(AV7="",NA(),AV7)</f>
        <v>44.35</v>
      </c>
      <c r="AW6" s="21">
        <f t="shared" si="6"/>
        <v>41.46</v>
      </c>
      <c r="AX6" s="21">
        <f t="shared" si="6"/>
        <v>47.81</v>
      </c>
      <c r="AY6" s="21">
        <f t="shared" si="6"/>
        <v>68.650000000000006</v>
      </c>
      <c r="AZ6" s="21">
        <f t="shared" si="6"/>
        <v>71.19</v>
      </c>
      <c r="BA6" s="21">
        <f t="shared" si="6"/>
        <v>77.72</v>
      </c>
      <c r="BB6" s="21">
        <f t="shared" si="6"/>
        <v>88.42</v>
      </c>
      <c r="BC6" s="21">
        <f t="shared" si="6"/>
        <v>93.63</v>
      </c>
      <c r="BD6" s="21">
        <f t="shared" si="6"/>
        <v>100.41</v>
      </c>
      <c r="BE6" s="20" t="str">
        <f>IF(BE7="","",IF(BE7="-","【-】","【"&amp;SUBSTITUTE(TEXT(BE7,"#,##0.00"),"-","△")&amp;"】"))</f>
        <v>【78.43】</v>
      </c>
      <c r="BF6" s="21">
        <f>IF(BF7="",NA(),BF7)</f>
        <v>534.04999999999995</v>
      </c>
      <c r="BG6" s="21">
        <f t="shared" ref="BG6:BO6" si="7">IF(BG7="",NA(),BG7)</f>
        <v>539.70000000000005</v>
      </c>
      <c r="BH6" s="21">
        <f t="shared" si="7"/>
        <v>448.19</v>
      </c>
      <c r="BI6" s="21">
        <f t="shared" si="7"/>
        <v>493.1</v>
      </c>
      <c r="BJ6" s="21">
        <f t="shared" si="7"/>
        <v>443.89</v>
      </c>
      <c r="BK6" s="21">
        <f t="shared" si="7"/>
        <v>517.34</v>
      </c>
      <c r="BL6" s="21">
        <f t="shared" si="7"/>
        <v>485.6</v>
      </c>
      <c r="BM6" s="21">
        <f t="shared" si="7"/>
        <v>544.61</v>
      </c>
      <c r="BN6" s="21">
        <f t="shared" si="7"/>
        <v>525.07000000000005</v>
      </c>
      <c r="BO6" s="21">
        <f t="shared" si="7"/>
        <v>499.16</v>
      </c>
      <c r="BP6" s="20" t="str">
        <f>IF(BP7="","",IF(BP7="-","【-】","【"&amp;SUBSTITUTE(TEXT(BP7,"#,##0.00"),"-","△")&amp;"】"))</f>
        <v>【630.82】</v>
      </c>
      <c r="BQ6" s="21">
        <f>IF(BQ7="",NA(),BQ7)</f>
        <v>124.91</v>
      </c>
      <c r="BR6" s="21">
        <f t="shared" ref="BR6:BZ6" si="8">IF(BR7="",NA(),BR7)</f>
        <v>120.94</v>
      </c>
      <c r="BS6" s="21">
        <f t="shared" si="8"/>
        <v>133.69999999999999</v>
      </c>
      <c r="BT6" s="21">
        <f t="shared" si="8"/>
        <v>106.46</v>
      </c>
      <c r="BU6" s="21">
        <f t="shared" si="8"/>
        <v>110.62</v>
      </c>
      <c r="BV6" s="21">
        <f t="shared" si="8"/>
        <v>99.89</v>
      </c>
      <c r="BW6" s="21">
        <f t="shared" si="8"/>
        <v>99.95</v>
      </c>
      <c r="BX6" s="21">
        <f t="shared" si="8"/>
        <v>103.76</v>
      </c>
      <c r="BY6" s="21">
        <f t="shared" si="8"/>
        <v>103.57</v>
      </c>
      <c r="BZ6" s="21">
        <f t="shared" si="8"/>
        <v>104.04</v>
      </c>
      <c r="CA6" s="20" t="str">
        <f>IF(CA7="","",IF(CA7="-","【-】","【"&amp;SUBSTITUTE(TEXT(CA7,"#,##0.00"),"-","△")&amp;"】"))</f>
        <v>【97.81】</v>
      </c>
      <c r="CB6" s="21">
        <f>IF(CB7="",NA(),CB7)</f>
        <v>81.569999999999993</v>
      </c>
      <c r="CC6" s="21">
        <f t="shared" ref="CC6:CK6" si="9">IF(CC7="",NA(),CC7)</f>
        <v>76.59</v>
      </c>
      <c r="CD6" s="21">
        <f t="shared" si="9"/>
        <v>76.06</v>
      </c>
      <c r="CE6" s="21">
        <f t="shared" si="9"/>
        <v>82.14</v>
      </c>
      <c r="CF6" s="21">
        <f t="shared" si="9"/>
        <v>83.9</v>
      </c>
      <c r="CG6" s="21">
        <f t="shared" si="9"/>
        <v>112.4</v>
      </c>
      <c r="CH6" s="21">
        <f t="shared" si="9"/>
        <v>110.21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67.13</v>
      </c>
      <c r="CU6" s="21">
        <f t="shared" si="10"/>
        <v>66.819999999999993</v>
      </c>
      <c r="CV6" s="21">
        <f t="shared" si="10"/>
        <v>65.98</v>
      </c>
      <c r="CW6" s="20" t="str">
        <f>IF(CW7="","",IF(CW7="-","【-】","【"&amp;SUBSTITUTE(TEXT(CW7,"#,##0.00"),"-","△")&amp;"】"))</f>
        <v>【58.94】</v>
      </c>
      <c r="CX6" s="21">
        <f>IF(CX7="",NA(),CX7)</f>
        <v>99.65</v>
      </c>
      <c r="CY6" s="21">
        <f t="shared" ref="CY6:DG6" si="11">IF(CY7="",NA(),CY7)</f>
        <v>99.68</v>
      </c>
      <c r="CZ6" s="21">
        <f t="shared" si="11"/>
        <v>99.68</v>
      </c>
      <c r="DA6" s="21">
        <f t="shared" si="11"/>
        <v>99.74</v>
      </c>
      <c r="DB6" s="21">
        <f t="shared" si="11"/>
        <v>99.75</v>
      </c>
      <c r="DC6" s="21">
        <f t="shared" si="11"/>
        <v>96.97</v>
      </c>
      <c r="DD6" s="21">
        <f t="shared" si="11"/>
        <v>97.7</v>
      </c>
      <c r="DE6" s="21">
        <f t="shared" si="11"/>
        <v>97.79</v>
      </c>
      <c r="DF6" s="21">
        <f t="shared" si="11"/>
        <v>97.75</v>
      </c>
      <c r="DG6" s="21">
        <f t="shared" si="11"/>
        <v>97.83</v>
      </c>
      <c r="DH6" s="20" t="str">
        <f>IF(DH7="","",IF(DH7="-","【-】","【"&amp;SUBSTITUTE(TEXT(DH7,"#,##0.00"),"-","△")&amp;"】"))</f>
        <v>【95.91】</v>
      </c>
      <c r="DI6" s="21">
        <f>IF(DI7="",NA(),DI7)</f>
        <v>29.68</v>
      </c>
      <c r="DJ6" s="21">
        <f t="shared" ref="DJ6:DR6" si="12">IF(DJ7="",NA(),DJ7)</f>
        <v>31.64</v>
      </c>
      <c r="DK6" s="21">
        <f t="shared" si="12"/>
        <v>34.049999999999997</v>
      </c>
      <c r="DL6" s="21">
        <f t="shared" si="12"/>
        <v>36.270000000000003</v>
      </c>
      <c r="DM6" s="21">
        <f t="shared" si="12"/>
        <v>38.56</v>
      </c>
      <c r="DN6" s="21">
        <f t="shared" si="12"/>
        <v>24.54</v>
      </c>
      <c r="DO6" s="21">
        <f t="shared" si="12"/>
        <v>23.38</v>
      </c>
      <c r="DP6" s="21">
        <f t="shared" si="12"/>
        <v>30.42</v>
      </c>
      <c r="DQ6" s="21">
        <f t="shared" si="12"/>
        <v>32.96</v>
      </c>
      <c r="DR6" s="21">
        <f t="shared" si="12"/>
        <v>34.909999999999997</v>
      </c>
      <c r="DS6" s="20" t="str">
        <f>IF(DS7="","",IF(DS7="-","【-】","【"&amp;SUBSTITUTE(TEXT(DS7,"#,##0.00"),"-","△")&amp;"】"))</f>
        <v>【41.09】</v>
      </c>
      <c r="DT6" s="21">
        <f>IF(DT7="",NA(),DT7)</f>
        <v>4.3499999999999996</v>
      </c>
      <c r="DU6" s="21">
        <f t="shared" ref="DU6:EC6" si="13">IF(DU7="",NA(),DU7)</f>
        <v>7.57</v>
      </c>
      <c r="DV6" s="21">
        <f t="shared" si="13"/>
        <v>6.55</v>
      </c>
      <c r="DW6" s="21">
        <f t="shared" si="13"/>
        <v>8.61</v>
      </c>
      <c r="DX6" s="21">
        <f t="shared" si="13"/>
        <v>10.68</v>
      </c>
      <c r="DY6" s="21">
        <f t="shared" si="13"/>
        <v>7.66</v>
      </c>
      <c r="DZ6" s="21">
        <f t="shared" si="13"/>
        <v>8.1999999999999993</v>
      </c>
      <c r="EA6" s="21">
        <f t="shared" si="13"/>
        <v>6.66</v>
      </c>
      <c r="EB6" s="21">
        <f t="shared" si="13"/>
        <v>8.49</v>
      </c>
      <c r="EC6" s="21">
        <f t="shared" si="13"/>
        <v>10.08</v>
      </c>
      <c r="ED6" s="20" t="str">
        <f>IF(ED7="","",IF(ED7="-","【-】","【"&amp;SUBSTITUTE(TEXT(ED7,"#,##0.00"),"-","△")&amp;"】"))</f>
        <v>【8.68】</v>
      </c>
      <c r="EE6" s="21">
        <f>IF(EE7="",NA(),EE7)</f>
        <v>0.36</v>
      </c>
      <c r="EF6" s="21">
        <f t="shared" ref="EF6:EN6" si="14">IF(EF7="",NA(),EF7)</f>
        <v>0.79</v>
      </c>
      <c r="EG6" s="21">
        <f t="shared" si="14"/>
        <v>0.32</v>
      </c>
      <c r="EH6" s="21">
        <f t="shared" si="14"/>
        <v>0.26</v>
      </c>
      <c r="EI6" s="21">
        <f t="shared" si="14"/>
        <v>0.28999999999999998</v>
      </c>
      <c r="EJ6" s="21">
        <f t="shared" si="14"/>
        <v>0.16</v>
      </c>
      <c r="EK6" s="21">
        <f t="shared" si="14"/>
        <v>0.14000000000000001</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282073</v>
      </c>
      <c r="D7" s="23">
        <v>46</v>
      </c>
      <c r="E7" s="23">
        <v>17</v>
      </c>
      <c r="F7" s="23">
        <v>1</v>
      </c>
      <c r="G7" s="23">
        <v>0</v>
      </c>
      <c r="H7" s="23" t="s">
        <v>96</v>
      </c>
      <c r="I7" s="23" t="s">
        <v>97</v>
      </c>
      <c r="J7" s="23" t="s">
        <v>98</v>
      </c>
      <c r="K7" s="23" t="s">
        <v>99</v>
      </c>
      <c r="L7" s="23" t="s">
        <v>100</v>
      </c>
      <c r="M7" s="23" t="s">
        <v>101</v>
      </c>
      <c r="N7" s="24" t="s">
        <v>102</v>
      </c>
      <c r="O7" s="24">
        <v>60.87</v>
      </c>
      <c r="P7" s="24">
        <v>100</v>
      </c>
      <c r="Q7" s="24">
        <v>73.83</v>
      </c>
      <c r="R7" s="24">
        <v>1727</v>
      </c>
      <c r="S7" s="24">
        <v>201383</v>
      </c>
      <c r="T7" s="24">
        <v>25</v>
      </c>
      <c r="U7" s="24">
        <v>8055.32</v>
      </c>
      <c r="V7" s="24">
        <v>200638</v>
      </c>
      <c r="W7" s="24">
        <v>20.27</v>
      </c>
      <c r="X7" s="24">
        <v>9898.27</v>
      </c>
      <c r="Y7" s="24">
        <v>111.99</v>
      </c>
      <c r="Z7" s="24">
        <v>109.87</v>
      </c>
      <c r="AA7" s="24">
        <v>116.12</v>
      </c>
      <c r="AB7" s="24">
        <v>112.15</v>
      </c>
      <c r="AC7" s="24">
        <v>111.3</v>
      </c>
      <c r="AD7" s="24">
        <v>109</v>
      </c>
      <c r="AE7" s="24">
        <v>107.09</v>
      </c>
      <c r="AF7" s="24">
        <v>106.43</v>
      </c>
      <c r="AG7" s="24">
        <v>106.81</v>
      </c>
      <c r="AH7" s="24">
        <v>106.99</v>
      </c>
      <c r="AI7" s="24">
        <v>105.91</v>
      </c>
      <c r="AJ7" s="24">
        <v>0</v>
      </c>
      <c r="AK7" s="24">
        <v>0</v>
      </c>
      <c r="AL7" s="24">
        <v>0</v>
      </c>
      <c r="AM7" s="24">
        <v>0</v>
      </c>
      <c r="AN7" s="24">
        <v>0</v>
      </c>
      <c r="AO7" s="24">
        <v>0.28000000000000003</v>
      </c>
      <c r="AP7" s="24">
        <v>0.59</v>
      </c>
      <c r="AQ7" s="24">
        <v>0</v>
      </c>
      <c r="AR7" s="24">
        <v>0</v>
      </c>
      <c r="AS7" s="24">
        <v>0</v>
      </c>
      <c r="AT7" s="24">
        <v>3.03</v>
      </c>
      <c r="AU7" s="24">
        <v>31.77</v>
      </c>
      <c r="AV7" s="24">
        <v>44.35</v>
      </c>
      <c r="AW7" s="24">
        <v>41.46</v>
      </c>
      <c r="AX7" s="24">
        <v>47.81</v>
      </c>
      <c r="AY7" s="24">
        <v>68.650000000000006</v>
      </c>
      <c r="AZ7" s="24">
        <v>71.19</v>
      </c>
      <c r="BA7" s="24">
        <v>77.72</v>
      </c>
      <c r="BB7" s="24">
        <v>88.42</v>
      </c>
      <c r="BC7" s="24">
        <v>93.63</v>
      </c>
      <c r="BD7" s="24">
        <v>100.41</v>
      </c>
      <c r="BE7" s="24">
        <v>78.430000000000007</v>
      </c>
      <c r="BF7" s="24">
        <v>534.04999999999995</v>
      </c>
      <c r="BG7" s="24">
        <v>539.70000000000005</v>
      </c>
      <c r="BH7" s="24">
        <v>448.19</v>
      </c>
      <c r="BI7" s="24">
        <v>493.1</v>
      </c>
      <c r="BJ7" s="24">
        <v>443.89</v>
      </c>
      <c r="BK7" s="24">
        <v>517.34</v>
      </c>
      <c r="BL7" s="24">
        <v>485.6</v>
      </c>
      <c r="BM7" s="24">
        <v>544.61</v>
      </c>
      <c r="BN7" s="24">
        <v>525.07000000000005</v>
      </c>
      <c r="BO7" s="24">
        <v>499.16</v>
      </c>
      <c r="BP7" s="24">
        <v>630.82000000000005</v>
      </c>
      <c r="BQ7" s="24">
        <v>124.91</v>
      </c>
      <c r="BR7" s="24">
        <v>120.94</v>
      </c>
      <c r="BS7" s="24">
        <v>133.69999999999999</v>
      </c>
      <c r="BT7" s="24">
        <v>106.46</v>
      </c>
      <c r="BU7" s="24">
        <v>110.62</v>
      </c>
      <c r="BV7" s="24">
        <v>99.89</v>
      </c>
      <c r="BW7" s="24">
        <v>99.95</v>
      </c>
      <c r="BX7" s="24">
        <v>103.76</v>
      </c>
      <c r="BY7" s="24">
        <v>103.57</v>
      </c>
      <c r="BZ7" s="24">
        <v>104.04</v>
      </c>
      <c r="CA7" s="24">
        <v>97.81</v>
      </c>
      <c r="CB7" s="24">
        <v>81.569999999999993</v>
      </c>
      <c r="CC7" s="24">
        <v>76.59</v>
      </c>
      <c r="CD7" s="24">
        <v>76.06</v>
      </c>
      <c r="CE7" s="24">
        <v>82.14</v>
      </c>
      <c r="CF7" s="24">
        <v>83.9</v>
      </c>
      <c r="CG7" s="24">
        <v>112.4</v>
      </c>
      <c r="CH7" s="24">
        <v>110.21</v>
      </c>
      <c r="CI7" s="24">
        <v>111.18</v>
      </c>
      <c r="CJ7" s="24">
        <v>111.78</v>
      </c>
      <c r="CK7" s="24">
        <v>112.75</v>
      </c>
      <c r="CL7" s="24">
        <v>138.75</v>
      </c>
      <c r="CM7" s="24" t="s">
        <v>102</v>
      </c>
      <c r="CN7" s="24" t="s">
        <v>102</v>
      </c>
      <c r="CO7" s="24" t="s">
        <v>102</v>
      </c>
      <c r="CP7" s="24" t="s">
        <v>102</v>
      </c>
      <c r="CQ7" s="24" t="s">
        <v>102</v>
      </c>
      <c r="CR7" s="24">
        <v>62.97</v>
      </c>
      <c r="CS7" s="24">
        <v>64.930000000000007</v>
      </c>
      <c r="CT7" s="24">
        <v>67.13</v>
      </c>
      <c r="CU7" s="24">
        <v>66.819999999999993</v>
      </c>
      <c r="CV7" s="24">
        <v>65.98</v>
      </c>
      <c r="CW7" s="24">
        <v>58.94</v>
      </c>
      <c r="CX7" s="24">
        <v>99.65</v>
      </c>
      <c r="CY7" s="24">
        <v>99.68</v>
      </c>
      <c r="CZ7" s="24">
        <v>99.68</v>
      </c>
      <c r="DA7" s="24">
        <v>99.74</v>
      </c>
      <c r="DB7" s="24">
        <v>99.75</v>
      </c>
      <c r="DC7" s="24">
        <v>96.97</v>
      </c>
      <c r="DD7" s="24">
        <v>97.7</v>
      </c>
      <c r="DE7" s="24">
        <v>97.79</v>
      </c>
      <c r="DF7" s="24">
        <v>97.75</v>
      </c>
      <c r="DG7" s="24">
        <v>97.83</v>
      </c>
      <c r="DH7" s="24">
        <v>95.91</v>
      </c>
      <c r="DI7" s="24">
        <v>29.68</v>
      </c>
      <c r="DJ7" s="24">
        <v>31.64</v>
      </c>
      <c r="DK7" s="24">
        <v>34.049999999999997</v>
      </c>
      <c r="DL7" s="24">
        <v>36.270000000000003</v>
      </c>
      <c r="DM7" s="24">
        <v>38.56</v>
      </c>
      <c r="DN7" s="24">
        <v>24.54</v>
      </c>
      <c r="DO7" s="24">
        <v>23.38</v>
      </c>
      <c r="DP7" s="24">
        <v>30.42</v>
      </c>
      <c r="DQ7" s="24">
        <v>32.96</v>
      </c>
      <c r="DR7" s="24">
        <v>34.909999999999997</v>
      </c>
      <c r="DS7" s="24">
        <v>41.09</v>
      </c>
      <c r="DT7" s="24">
        <v>4.3499999999999996</v>
      </c>
      <c r="DU7" s="24">
        <v>7.57</v>
      </c>
      <c r="DV7" s="24">
        <v>6.55</v>
      </c>
      <c r="DW7" s="24">
        <v>8.61</v>
      </c>
      <c r="DX7" s="24">
        <v>10.68</v>
      </c>
      <c r="DY7" s="24">
        <v>7.66</v>
      </c>
      <c r="DZ7" s="24">
        <v>8.1999999999999993</v>
      </c>
      <c r="EA7" s="24">
        <v>6.66</v>
      </c>
      <c r="EB7" s="24">
        <v>8.49</v>
      </c>
      <c r="EC7" s="24">
        <v>10.08</v>
      </c>
      <c r="ED7" s="24">
        <v>8.68</v>
      </c>
      <c r="EE7" s="24">
        <v>0.36</v>
      </c>
      <c r="EF7" s="24">
        <v>0.79</v>
      </c>
      <c r="EG7" s="24">
        <v>0.32</v>
      </c>
      <c r="EH7" s="24">
        <v>0.26</v>
      </c>
      <c r="EI7" s="24">
        <v>0.28999999999999998</v>
      </c>
      <c r="EJ7" s="24">
        <v>0.16</v>
      </c>
      <c r="EK7" s="24">
        <v>0.14000000000000001</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cp:lastPrinted>2025-01-30T06:19:48Z</cp:lastPrinted>
  <dcterms:created xsi:type="dcterms:W3CDTF">2025-01-24T07:04:28Z</dcterms:created>
  <dcterms:modified xsi:type="dcterms:W3CDTF">2025-03-13T08:09:51Z</dcterms:modified>
  <cp:category/>
</cp:coreProperties>
</file>