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比較分析表\経営比較分析表\"/>
    </mc:Choice>
  </mc:AlternateContent>
  <workbookProtection workbookAlgorithmName="SHA-512" workbookHashValue="o6wOdBWtaQQb2jqdc1vzUJjttWtVWEj7QwnrrAcDiDHTfTGOS091Tp7AvqHbFiTESo/rmcLQ1v2Jx2Q4m0gk6Q==" workbookSaltValue="Av8YjxAZZ4KSpljTbO3op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<sst xmlns="http://schemas.openxmlformats.org/spreadsheetml/2006/main" count="262" uniqueCount="106">
  <si>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</si>
  <si>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</si>
  <si>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</si>
  <si>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</si>
  <si>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</si>
  <si>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</si>
  <si>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</si>
  <si>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</si>
  <si>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</si>
  <si>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</si>
  <si>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</si>
  <si>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</si>
  <si>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</si>
  <si>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</si>
  <si>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</si>
  <si>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</si>
  <si>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</si>
  <si>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</si>
  <si>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</si>
  <si>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</si>
  <si>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</si>
  <si>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</si>
  <si>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</si>
  <si>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</si>
  <si>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</si>
  <si>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</si>
  <si>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</si>
  <si>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</si>
  <si>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</si>
  <si>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</si>
  <si>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</si>
  <si>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</si>
  <si>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</si>
  <si>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</si>
  <si>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</si>
  <si>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</si>
  <si>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</si>
  <si>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</si>
  <si>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</si>
  <si>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</si>
  <si>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</si>
  <si>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</si>
  <si>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</si>
  <si>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</si>
  <si>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</si>
  <si>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</si>
  <si>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</si>
  <si>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</si>
  <si>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</si>
  <si>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</si>
  <si>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</si>
  <si>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</si>
  <si>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</si>
  <si>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</si>
  <si>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</si>
  <si>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</si>
  <si>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</si>
  <si>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</si>
  <si>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</si>
  <si>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</si>
  <si>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</si>
  <si>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</si>
  <si>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</si>
  <si>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</si>
  <si>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</si>
  <si>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</si>
  <si>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</si>
  <si>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</si>
  <si>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</si>
  <si>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</si>
  <si>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</si>
  <si>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</si>
  <si>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</si>
  <si>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</si>
  <si>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</si>
  <si>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</si>
  <si>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</si>
  <si>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</si>
  <si>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</si>
  <si>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</si>
  <si>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</si>
  <si>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</si>
  <si>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</si>
  <si>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</si>
  <si>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</si>
  <si>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</si>
  <si>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</si>
  <si>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282073</t>
  </si>
  <si>
    <t>46</t>
  </si>
  <si>
    <t>02</t>
  </si>
  <si>
    <t>0</t>
  </si>
  <si>
    <t>000</t>
  </si>
  <si>
    <t>兵庫県　伊丹市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</si>
  <si>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</si>
  <si>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</si>
  <si>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</si>
  <si>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</si>
  <si>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</si>
  <si>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</si>
  <si>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</si>
  <si>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</si>
  <si>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</si>
  <si>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</si>
  <si>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当市の給水事業所は近年、横ばいで推移しているものの、今後は減少することが予測されます。
　また、給水量についても、効率的水使用の徹底や事業の縮小及び工場の集約化等により、今後も減少することが予想されます。
　その中で、管路の経年化率は減少傾向にあり、法定耐用年数を超過した管路は減少してきていますが、今後も、多額の更新費用が必要となり、厳しい経営環境が続くと考えられます。
　これらに対応し、健全性を維持し、将来にわたって安定的に事業を継続していくため、引き続き経営戦略に基づいた計画的な施設の耐震化・更新改良に努めていきます。</t>
    <rPh sb="13" eb="14">
      <t>ヨコ</t>
    </rPh>
    <rPh sb="17" eb="19">
      <t>スイイ</t>
    </rPh>
    <rPh sb="107" eb="108">
      <t>ナカ</t>
    </rPh>
    <rPh sb="118" eb="120">
      <t>ゲンショウ</t>
    </rPh>
    <rPh sb="140" eb="142">
      <t>ゲンショウ</t>
    </rPh>
    <phoneticPr fontId="5"/>
  </si>
  <si>
    <t>　①有形固定資産減価償却率は、平成29年度から減少傾向にありますが、類似団体と比較して高い水準にあります。
　②管路経年化率は、減少傾向にはあるものの、類似団体と比較して高い水準にあることから、管路の更新の必要性が高まっています。
　③管路更新率は、類似団体平均値と比較して大きく上回っていますが、管路経年化率は依然として高い水準にあることから、今後も実使用年数を考慮した計画的な管路更新を行っていく必要があります。</t>
    <phoneticPr fontId="5"/>
  </si>
  <si>
    <t>　①経常収支比率は、単年度の収支が黒字であることを示す100%を上回り、類似団体平均値と比較しても上回っているので経営状況は健全な水準にあるといえます。
　③流動比率は、必要とされる100%を大きく上回っており、類似団体平均値と比較しても上回っているので経営状況は健全な水準であるといえます。
　④企業債残高対給水収益比率は、減少傾向にあり、類似団体平均値と比較しても低い値となっていますが、今後も計画的な企業債発行と償還で現在の水準を維持する必要があります。
　⑤料金回収率は、100%を上回っており、類似団体平均値と比較しても高い水準にあります。
　⑥給水原価は、経営の効率化・健全化に向けた取り組みを継続的に実施してきたこともあり、類似団体平均値と比較して低い水準にあります。
　⑦施設利用率は、類似団体と比べて低い水準であることから、施設のダウンサイジング等、施設の最適化に取り組んでいく必要があります。
　⑧契約率は類似団体平均値と比較して上回っているものの、今後は減少傾向が見込まれることから、施設の最適化に取り組んでいく必要があります。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</si>
</sst>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66.34</c:v>
                </c:pt>
                <c:pt idx="1">
                  <c:v>65.56</c:v>
                </c:pt>
                <c:pt idx="2">
                  <c:v>62.7</c:v>
                </c:pt>
                <c:pt idx="3">
                  <c:v>62.86</c:v>
                </c:pt>
                <c:pt idx="4">
                  <c:v>59.91</c:v>
                </c:pt>
              </c:numCache>
            </c:numRef>
          </c:val>
          <c:extLst>
            <c:ext xmlns:c16="http://schemas.microsoft.com/office/drawing/2014/chart" uri="{C3380CC4-5D6E-409C-BE32-E72D297353CC}">
              <c16:uniqueId val="{00000000-CE4F-46E0-9A0F-A7FE126A0F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CE4F-46E0-9A0F-A7FE126A0F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89.28</c:v>
                </c:pt>
                <c:pt idx="1">
                  <c:v>89.43</c:v>
                </c:pt>
                <c:pt idx="2">
                  <c:v>84.16</c:v>
                </c:pt>
                <c:pt idx="3">
                  <c:v>82.79</c:v>
                </c:pt>
                <c:pt idx="4">
                  <c:v>74.66</c:v>
                </c:pt>
              </c:numCache>
            </c:numRef>
          </c:val>
          <c:extLst>
            <c:ext xmlns:c16="http://schemas.microsoft.com/office/drawing/2014/chart" uri="{C3380CC4-5D6E-409C-BE32-E72D297353CC}">
              <c16:uniqueId val="{00000000-2DF1-45EE-AB69-4343EBE6E5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2DF1-45EE-AB69-4343EBE6E5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3.79</c:v>
                </c:pt>
                <c:pt idx="1">
                  <c:v>0.59</c:v>
                </c:pt>
                <c:pt idx="2">
                  <c:v>5.59</c:v>
                </c:pt>
                <c:pt idx="3">
                  <c:v>1.63</c:v>
                </c:pt>
                <c:pt idx="4">
                  <c:v>1.08</c:v>
                </c:pt>
              </c:numCache>
            </c:numRef>
          </c:val>
          <c:extLst>
            <c:ext xmlns:c16="http://schemas.microsoft.com/office/drawing/2014/chart" uri="{C3380CC4-5D6E-409C-BE32-E72D297353CC}">
              <c16:uniqueId val="{00000000-90AF-435A-BF11-E62FC99094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90AF-435A-BF11-E62FC99094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969.84</c:v>
                </c:pt>
                <c:pt idx="1">
                  <c:v>956.61</c:v>
                </c:pt>
                <c:pt idx="2">
                  <c:v>1600.83</c:v>
                </c:pt>
                <c:pt idx="3">
                  <c:v>1482.88</c:v>
                </c:pt>
                <c:pt idx="4">
                  <c:v>1018.03</c:v>
                </c:pt>
              </c:numCache>
            </c:numRef>
          </c:val>
          <c:extLst>
            <c:ext xmlns:c16="http://schemas.microsoft.com/office/drawing/2014/chart" uri="{C3380CC4-5D6E-409C-BE32-E72D297353CC}">
              <c16:uniqueId val="{00000000-12B5-4127-9BAF-C8DC605244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12B5-4127-9BAF-C8DC605244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152.69999999999999</c:v>
                </c:pt>
                <c:pt idx="1">
                  <c:v>144.93</c:v>
                </c:pt>
                <c:pt idx="2">
                  <c:v>135.72</c:v>
                </c:pt>
                <c:pt idx="3">
                  <c:v>128.83000000000001</c:v>
                </c:pt>
                <c:pt idx="4">
                  <c:v>116.86</c:v>
                </c:pt>
              </c:numCache>
            </c:numRef>
          </c:val>
          <c:extLst>
            <c:ext xmlns:c16="http://schemas.microsoft.com/office/drawing/2014/chart" uri="{C3380CC4-5D6E-409C-BE32-E72D297353CC}">
              <c16:uniqueId val="{00000000-BD34-409A-9AB5-46D20F1C90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BD34-409A-9AB5-46D20F1C90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125.78</c:v>
                </c:pt>
                <c:pt idx="1">
                  <c:v>131.12</c:v>
                </c:pt>
                <c:pt idx="2">
                  <c:v>138.9</c:v>
                </c:pt>
                <c:pt idx="3">
                  <c:v>146.56</c:v>
                </c:pt>
                <c:pt idx="4">
                  <c:v>142.56</c:v>
                </c:pt>
              </c:numCache>
            </c:numRef>
          </c:val>
          <c:extLst>
            <c:ext xmlns:c16="http://schemas.microsoft.com/office/drawing/2014/chart" uri="{C3380CC4-5D6E-409C-BE32-E72D297353CC}">
              <c16:uniqueId val="{00000000-0A60-4433-8420-FC1D9629A6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0A60-4433-8420-FC1D9629A6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22.25</c:v>
                </c:pt>
                <c:pt idx="1">
                  <c:v>21.37</c:v>
                </c:pt>
                <c:pt idx="2">
                  <c:v>20.16</c:v>
                </c:pt>
                <c:pt idx="3">
                  <c:v>19.04</c:v>
                </c:pt>
                <c:pt idx="4">
                  <c:v>19.63</c:v>
                </c:pt>
              </c:numCache>
            </c:numRef>
          </c:val>
          <c:extLst>
            <c:ext xmlns:c16="http://schemas.microsoft.com/office/drawing/2014/chart" uri="{C3380CC4-5D6E-409C-BE32-E72D297353CC}">
              <c16:uniqueId val="{00000000-3B2B-4DA4-A031-9133B04531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3B2B-4DA4-A031-9133B04531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30.63</c:v>
                </c:pt>
                <c:pt idx="1">
                  <c:v>30.32</c:v>
                </c:pt>
                <c:pt idx="2">
                  <c:v>30.05</c:v>
                </c:pt>
                <c:pt idx="3">
                  <c:v>29.9</c:v>
                </c:pt>
                <c:pt idx="4">
                  <c:v>31.24</c:v>
                </c:pt>
              </c:numCache>
            </c:numRef>
          </c:val>
          <c:extLst>
            <c:ext xmlns:c16="http://schemas.microsoft.com/office/drawing/2014/chart" uri="{C3380CC4-5D6E-409C-BE32-E72D297353CC}">
              <c16:uniqueId val="{00000000-8FE2-4263-8292-36760F5148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8FE2-4263-8292-36760F5148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63.12</c:v>
                </c:pt>
                <c:pt idx="1">
                  <c:v>63.12</c:v>
                </c:pt>
                <c:pt idx="2">
                  <c:v>63.12</c:v>
                </c:pt>
                <c:pt idx="3">
                  <c:v>63.12</c:v>
                </c:pt>
                <c:pt idx="4">
                  <c:v>63.12</c:v>
                </c:pt>
              </c:numCache>
            </c:numRef>
          </c:val>
          <c:extLst>
            <c:ext xmlns:c16="http://schemas.microsoft.com/office/drawing/2014/chart" uri="{C3380CC4-5D6E-409C-BE32-E72D297353CC}">
              <c16:uniqueId val="{00000000-BD4D-4736-AC92-AFE48FDCE2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BD4D-4736-AC92-AFE48FDCE2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1-4BA5-ADFC-011A489F53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9DF1-4BA5-ADFC-011A489F53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123.58</c:v>
                </c:pt>
                <c:pt idx="1">
                  <c:v>128.63</c:v>
                </c:pt>
                <c:pt idx="2">
                  <c:v>136.77000000000001</c:v>
                </c:pt>
                <c:pt idx="3">
                  <c:v>143.01</c:v>
                </c:pt>
                <c:pt idx="4">
                  <c:v>139.04</c:v>
                </c:pt>
              </c:numCache>
            </c:numRef>
          </c:val>
          <c:extLst>
            <c:ext xmlns:c16="http://schemas.microsoft.com/office/drawing/2014/chart" uri="{C3380CC4-5D6E-409C-BE32-E72D297353CC}">
              <c16:uniqueId val="{00000000-B96C-4104-BFFB-DFAF740F99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B96C-4104-BFFB-DFAF740F99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兵庫県　伊丹市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15622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86.2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31562</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123.58</v>
      </c>
      <c r="Y32" s="90"/>
      <c r="Z32" s="90"/>
      <c r="AA32" s="90"/>
      <c r="AB32" s="90"/>
      <c r="AC32" s="90"/>
      <c r="AD32" s="90"/>
      <c r="AE32" s="90"/>
      <c r="AF32" s="90"/>
      <c r="AG32" s="90"/>
      <c r="AH32" s="90"/>
      <c r="AI32" s="90"/>
      <c r="AJ32" s="90"/>
      <c r="AK32" s="90"/>
      <c r="AL32" s="90"/>
      <c r="AM32" s="90"/>
      <c r="AN32" s="90"/>
      <c r="AO32" s="90"/>
      <c r="AP32" s="90"/>
      <c r="AQ32" s="91"/>
      <c r="AR32" s="89">
        <f>データ!U6</f>
        <v>128.63</v>
      </c>
      <c r="AS32" s="90"/>
      <c r="AT32" s="90"/>
      <c r="AU32" s="90"/>
      <c r="AV32" s="90"/>
      <c r="AW32" s="90"/>
      <c r="AX32" s="90"/>
      <c r="AY32" s="90"/>
      <c r="AZ32" s="90"/>
      <c r="BA32" s="90"/>
      <c r="BB32" s="90"/>
      <c r="BC32" s="90"/>
      <c r="BD32" s="90"/>
      <c r="BE32" s="90"/>
      <c r="BF32" s="90"/>
      <c r="BG32" s="90"/>
      <c r="BH32" s="90"/>
      <c r="BI32" s="90"/>
      <c r="BJ32" s="90"/>
      <c r="BK32" s="91"/>
      <c r="BL32" s="89">
        <f>データ!V6</f>
        <v>136.77000000000001</v>
      </c>
      <c r="BM32" s="90"/>
      <c r="BN32" s="90"/>
      <c r="BO32" s="90"/>
      <c r="BP32" s="90"/>
      <c r="BQ32" s="90"/>
      <c r="BR32" s="90"/>
      <c r="BS32" s="90"/>
      <c r="BT32" s="90"/>
      <c r="BU32" s="90"/>
      <c r="BV32" s="90"/>
      <c r="BW32" s="90"/>
      <c r="BX32" s="90"/>
      <c r="BY32" s="90"/>
      <c r="BZ32" s="90"/>
      <c r="CA32" s="90"/>
      <c r="CB32" s="90"/>
      <c r="CC32" s="90"/>
      <c r="CD32" s="90"/>
      <c r="CE32" s="91"/>
      <c r="CF32" s="89">
        <f>データ!W6</f>
        <v>143.01</v>
      </c>
      <c r="CG32" s="90"/>
      <c r="CH32" s="90"/>
      <c r="CI32" s="90"/>
      <c r="CJ32" s="90"/>
      <c r="CK32" s="90"/>
      <c r="CL32" s="90"/>
      <c r="CM32" s="90"/>
      <c r="CN32" s="90"/>
      <c r="CO32" s="90"/>
      <c r="CP32" s="90"/>
      <c r="CQ32" s="90"/>
      <c r="CR32" s="90"/>
      <c r="CS32" s="90"/>
      <c r="CT32" s="90"/>
      <c r="CU32" s="90"/>
      <c r="CV32" s="90"/>
      <c r="CW32" s="90"/>
      <c r="CX32" s="90"/>
      <c r="CY32" s="91"/>
      <c r="CZ32" s="89">
        <f>データ!X6</f>
        <v>139.04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969.84</v>
      </c>
      <c r="JM32" s="90"/>
      <c r="JN32" s="90"/>
      <c r="JO32" s="90"/>
      <c r="JP32" s="90"/>
      <c r="JQ32" s="90"/>
      <c r="JR32" s="90"/>
      <c r="JS32" s="90"/>
      <c r="JT32" s="90"/>
      <c r="JU32" s="90"/>
      <c r="JV32" s="90"/>
      <c r="JW32" s="90"/>
      <c r="JX32" s="90"/>
      <c r="JY32" s="90"/>
      <c r="JZ32" s="90"/>
      <c r="KA32" s="90"/>
      <c r="KB32" s="90"/>
      <c r="KC32" s="90"/>
      <c r="KD32" s="90"/>
      <c r="KE32" s="91"/>
      <c r="KF32" s="89">
        <f>データ!AQ6</f>
        <v>956.61</v>
      </c>
      <c r="KG32" s="90"/>
      <c r="KH32" s="90"/>
      <c r="KI32" s="90"/>
      <c r="KJ32" s="90"/>
      <c r="KK32" s="90"/>
      <c r="KL32" s="90"/>
      <c r="KM32" s="90"/>
      <c r="KN32" s="90"/>
      <c r="KO32" s="90"/>
      <c r="KP32" s="90"/>
      <c r="KQ32" s="90"/>
      <c r="KR32" s="90"/>
      <c r="KS32" s="90"/>
      <c r="KT32" s="90"/>
      <c r="KU32" s="90"/>
      <c r="KV32" s="90"/>
      <c r="KW32" s="90"/>
      <c r="KX32" s="90"/>
      <c r="KY32" s="91"/>
      <c r="KZ32" s="89">
        <f>データ!AR6</f>
        <v>1600.83</v>
      </c>
      <c r="LA32" s="90"/>
      <c r="LB32" s="90"/>
      <c r="LC32" s="90"/>
      <c r="LD32" s="90"/>
      <c r="LE32" s="90"/>
      <c r="LF32" s="90"/>
      <c r="LG32" s="90"/>
      <c r="LH32" s="90"/>
      <c r="LI32" s="90"/>
      <c r="LJ32" s="90"/>
      <c r="LK32" s="90"/>
      <c r="LL32" s="90"/>
      <c r="LM32" s="90"/>
      <c r="LN32" s="90"/>
      <c r="LO32" s="90"/>
      <c r="LP32" s="90"/>
      <c r="LQ32" s="90"/>
      <c r="LR32" s="90"/>
      <c r="LS32" s="91"/>
      <c r="LT32" s="89">
        <f>データ!AS6</f>
        <v>1482.88</v>
      </c>
      <c r="LU32" s="90"/>
      <c r="LV32" s="90"/>
      <c r="LW32" s="90"/>
      <c r="LX32" s="90"/>
      <c r="LY32" s="90"/>
      <c r="LZ32" s="90"/>
      <c r="MA32" s="90"/>
      <c r="MB32" s="90"/>
      <c r="MC32" s="90"/>
      <c r="MD32" s="90"/>
      <c r="ME32" s="90"/>
      <c r="MF32" s="90"/>
      <c r="MG32" s="90"/>
      <c r="MH32" s="90"/>
      <c r="MI32" s="90"/>
      <c r="MJ32" s="90"/>
      <c r="MK32" s="90"/>
      <c r="ML32" s="90"/>
      <c r="MM32" s="91"/>
      <c r="MN32" s="89">
        <f>データ!AT6</f>
        <v>1018.03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152.69999999999999</v>
      </c>
      <c r="OG32" s="90"/>
      <c r="OH32" s="90"/>
      <c r="OI32" s="90"/>
      <c r="OJ32" s="90"/>
      <c r="OK32" s="90"/>
      <c r="OL32" s="90"/>
      <c r="OM32" s="90"/>
      <c r="ON32" s="90"/>
      <c r="OO32" s="90"/>
      <c r="OP32" s="90"/>
      <c r="OQ32" s="90"/>
      <c r="OR32" s="90"/>
      <c r="OS32" s="90"/>
      <c r="OT32" s="90"/>
      <c r="OU32" s="90"/>
      <c r="OV32" s="90"/>
      <c r="OW32" s="90"/>
      <c r="OX32" s="90"/>
      <c r="OY32" s="91"/>
      <c r="OZ32" s="89">
        <f>データ!BB6</f>
        <v>144.93</v>
      </c>
      <c r="PA32" s="90"/>
      <c r="PB32" s="90"/>
      <c r="PC32" s="90"/>
      <c r="PD32" s="90"/>
      <c r="PE32" s="90"/>
      <c r="PF32" s="90"/>
      <c r="PG32" s="90"/>
      <c r="PH32" s="90"/>
      <c r="PI32" s="90"/>
      <c r="PJ32" s="90"/>
      <c r="PK32" s="90"/>
      <c r="PL32" s="90"/>
      <c r="PM32" s="90"/>
      <c r="PN32" s="90"/>
      <c r="PO32" s="90"/>
      <c r="PP32" s="90"/>
      <c r="PQ32" s="90"/>
      <c r="PR32" s="90"/>
      <c r="PS32" s="91"/>
      <c r="PT32" s="89">
        <f>データ!BC6</f>
        <v>135.72</v>
      </c>
      <c r="PU32" s="90"/>
      <c r="PV32" s="90"/>
      <c r="PW32" s="90"/>
      <c r="PX32" s="90"/>
      <c r="PY32" s="90"/>
      <c r="PZ32" s="90"/>
      <c r="QA32" s="90"/>
      <c r="QB32" s="90"/>
      <c r="QC32" s="90"/>
      <c r="QD32" s="90"/>
      <c r="QE32" s="90"/>
      <c r="QF32" s="90"/>
      <c r="QG32" s="90"/>
      <c r="QH32" s="90"/>
      <c r="QI32" s="90"/>
      <c r="QJ32" s="90"/>
      <c r="QK32" s="90"/>
      <c r="QL32" s="90"/>
      <c r="QM32" s="91"/>
      <c r="QN32" s="89">
        <f>データ!BD6</f>
        <v>128.83000000000001</v>
      </c>
      <c r="QO32" s="90"/>
      <c r="QP32" s="90"/>
      <c r="QQ32" s="90"/>
      <c r="QR32" s="90"/>
      <c r="QS32" s="90"/>
      <c r="QT32" s="90"/>
      <c r="QU32" s="90"/>
      <c r="QV32" s="90"/>
      <c r="QW32" s="90"/>
      <c r="QX32" s="90"/>
      <c r="QY32" s="90"/>
      <c r="QZ32" s="90"/>
      <c r="RA32" s="90"/>
      <c r="RB32" s="90"/>
      <c r="RC32" s="90"/>
      <c r="RD32" s="90"/>
      <c r="RE32" s="90"/>
      <c r="RF32" s="90"/>
      <c r="RG32" s="91"/>
      <c r="RH32" s="89">
        <f>データ!BE6</f>
        <v>116.86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125.78</v>
      </c>
      <c r="Y55" s="90"/>
      <c r="Z55" s="90"/>
      <c r="AA55" s="90"/>
      <c r="AB55" s="90"/>
      <c r="AC55" s="90"/>
      <c r="AD55" s="90"/>
      <c r="AE55" s="90"/>
      <c r="AF55" s="90"/>
      <c r="AG55" s="90"/>
      <c r="AH55" s="90"/>
      <c r="AI55" s="90"/>
      <c r="AJ55" s="90"/>
      <c r="AK55" s="90"/>
      <c r="AL55" s="90"/>
      <c r="AM55" s="90"/>
      <c r="AN55" s="90"/>
      <c r="AO55" s="90"/>
      <c r="AP55" s="90"/>
      <c r="AQ55" s="91"/>
      <c r="AR55" s="89">
        <f>データ!BM6</f>
        <v>131.12</v>
      </c>
      <c r="AS55" s="90"/>
      <c r="AT55" s="90"/>
      <c r="AU55" s="90"/>
      <c r="AV55" s="90"/>
      <c r="AW55" s="90"/>
      <c r="AX55" s="90"/>
      <c r="AY55" s="90"/>
      <c r="AZ55" s="90"/>
      <c r="BA55" s="90"/>
      <c r="BB55" s="90"/>
      <c r="BC55" s="90"/>
      <c r="BD55" s="90"/>
      <c r="BE55" s="90"/>
      <c r="BF55" s="90"/>
      <c r="BG55" s="90"/>
      <c r="BH55" s="90"/>
      <c r="BI55" s="90"/>
      <c r="BJ55" s="90"/>
      <c r="BK55" s="91"/>
      <c r="BL55" s="89">
        <f>データ!BN6</f>
        <v>138.9</v>
      </c>
      <c r="BM55" s="90"/>
      <c r="BN55" s="90"/>
      <c r="BO55" s="90"/>
      <c r="BP55" s="90"/>
      <c r="BQ55" s="90"/>
      <c r="BR55" s="90"/>
      <c r="BS55" s="90"/>
      <c r="BT55" s="90"/>
      <c r="BU55" s="90"/>
      <c r="BV55" s="90"/>
      <c r="BW55" s="90"/>
      <c r="BX55" s="90"/>
      <c r="BY55" s="90"/>
      <c r="BZ55" s="90"/>
      <c r="CA55" s="90"/>
      <c r="CB55" s="90"/>
      <c r="CC55" s="90"/>
      <c r="CD55" s="90"/>
      <c r="CE55" s="91"/>
      <c r="CF55" s="89">
        <f>データ!BO6</f>
        <v>146.56</v>
      </c>
      <c r="CG55" s="90"/>
      <c r="CH55" s="90"/>
      <c r="CI55" s="90"/>
      <c r="CJ55" s="90"/>
      <c r="CK55" s="90"/>
      <c r="CL55" s="90"/>
      <c r="CM55" s="90"/>
      <c r="CN55" s="90"/>
      <c r="CO55" s="90"/>
      <c r="CP55" s="90"/>
      <c r="CQ55" s="90"/>
      <c r="CR55" s="90"/>
      <c r="CS55" s="90"/>
      <c r="CT55" s="90"/>
      <c r="CU55" s="90"/>
      <c r="CV55" s="90"/>
      <c r="CW55" s="90"/>
      <c r="CX55" s="90"/>
      <c r="CY55" s="91"/>
      <c r="CZ55" s="89">
        <f>データ!BP6</f>
        <v>142.56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22.25</v>
      </c>
      <c r="ES55" s="90"/>
      <c r="ET55" s="90"/>
      <c r="EU55" s="90"/>
      <c r="EV55" s="90"/>
      <c r="EW55" s="90"/>
      <c r="EX55" s="90"/>
      <c r="EY55" s="90"/>
      <c r="EZ55" s="90"/>
      <c r="FA55" s="90"/>
      <c r="FB55" s="90"/>
      <c r="FC55" s="90"/>
      <c r="FD55" s="90"/>
      <c r="FE55" s="90"/>
      <c r="FF55" s="90"/>
      <c r="FG55" s="90"/>
      <c r="FH55" s="90"/>
      <c r="FI55" s="90"/>
      <c r="FJ55" s="90"/>
      <c r="FK55" s="91"/>
      <c r="FL55" s="89">
        <f>データ!BX6</f>
        <v>21.37</v>
      </c>
      <c r="FM55" s="90"/>
      <c r="FN55" s="90"/>
      <c r="FO55" s="90"/>
      <c r="FP55" s="90"/>
      <c r="FQ55" s="90"/>
      <c r="FR55" s="90"/>
      <c r="FS55" s="90"/>
      <c r="FT55" s="90"/>
      <c r="FU55" s="90"/>
      <c r="FV55" s="90"/>
      <c r="FW55" s="90"/>
      <c r="FX55" s="90"/>
      <c r="FY55" s="90"/>
      <c r="FZ55" s="90"/>
      <c r="GA55" s="90"/>
      <c r="GB55" s="90"/>
      <c r="GC55" s="90"/>
      <c r="GD55" s="90"/>
      <c r="GE55" s="91"/>
      <c r="GF55" s="89">
        <f>データ!BY6</f>
        <v>20.16</v>
      </c>
      <c r="GG55" s="90"/>
      <c r="GH55" s="90"/>
      <c r="GI55" s="90"/>
      <c r="GJ55" s="90"/>
      <c r="GK55" s="90"/>
      <c r="GL55" s="90"/>
      <c r="GM55" s="90"/>
      <c r="GN55" s="90"/>
      <c r="GO55" s="90"/>
      <c r="GP55" s="90"/>
      <c r="GQ55" s="90"/>
      <c r="GR55" s="90"/>
      <c r="GS55" s="90"/>
      <c r="GT55" s="90"/>
      <c r="GU55" s="90"/>
      <c r="GV55" s="90"/>
      <c r="GW55" s="90"/>
      <c r="GX55" s="90"/>
      <c r="GY55" s="91"/>
      <c r="GZ55" s="89">
        <f>データ!BZ6</f>
        <v>19.04</v>
      </c>
      <c r="HA55" s="90"/>
      <c r="HB55" s="90"/>
      <c r="HC55" s="90"/>
      <c r="HD55" s="90"/>
      <c r="HE55" s="90"/>
      <c r="HF55" s="90"/>
      <c r="HG55" s="90"/>
      <c r="HH55" s="90"/>
      <c r="HI55" s="90"/>
      <c r="HJ55" s="90"/>
      <c r="HK55" s="90"/>
      <c r="HL55" s="90"/>
      <c r="HM55" s="90"/>
      <c r="HN55" s="90"/>
      <c r="HO55" s="90"/>
      <c r="HP55" s="90"/>
      <c r="HQ55" s="90"/>
      <c r="HR55" s="90"/>
      <c r="HS55" s="91"/>
      <c r="HT55" s="89">
        <f>データ!CA6</f>
        <v>19.63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30.63</v>
      </c>
      <c r="JM55" s="90"/>
      <c r="JN55" s="90"/>
      <c r="JO55" s="90"/>
      <c r="JP55" s="90"/>
      <c r="JQ55" s="90"/>
      <c r="JR55" s="90"/>
      <c r="JS55" s="90"/>
      <c r="JT55" s="90"/>
      <c r="JU55" s="90"/>
      <c r="JV55" s="90"/>
      <c r="JW55" s="90"/>
      <c r="JX55" s="90"/>
      <c r="JY55" s="90"/>
      <c r="JZ55" s="90"/>
      <c r="KA55" s="90"/>
      <c r="KB55" s="90"/>
      <c r="KC55" s="90"/>
      <c r="KD55" s="90"/>
      <c r="KE55" s="91"/>
      <c r="KF55" s="89">
        <f>データ!CI6</f>
        <v>30.32</v>
      </c>
      <c r="KG55" s="90"/>
      <c r="KH55" s="90"/>
      <c r="KI55" s="90"/>
      <c r="KJ55" s="90"/>
      <c r="KK55" s="90"/>
      <c r="KL55" s="90"/>
      <c r="KM55" s="90"/>
      <c r="KN55" s="90"/>
      <c r="KO55" s="90"/>
      <c r="KP55" s="90"/>
      <c r="KQ55" s="90"/>
      <c r="KR55" s="90"/>
      <c r="KS55" s="90"/>
      <c r="KT55" s="90"/>
      <c r="KU55" s="90"/>
      <c r="KV55" s="90"/>
      <c r="KW55" s="90"/>
      <c r="KX55" s="90"/>
      <c r="KY55" s="91"/>
      <c r="KZ55" s="89">
        <f>データ!CJ6</f>
        <v>30.05</v>
      </c>
      <c r="LA55" s="90"/>
      <c r="LB55" s="90"/>
      <c r="LC55" s="90"/>
      <c r="LD55" s="90"/>
      <c r="LE55" s="90"/>
      <c r="LF55" s="90"/>
      <c r="LG55" s="90"/>
      <c r="LH55" s="90"/>
      <c r="LI55" s="90"/>
      <c r="LJ55" s="90"/>
      <c r="LK55" s="90"/>
      <c r="LL55" s="90"/>
      <c r="LM55" s="90"/>
      <c r="LN55" s="90"/>
      <c r="LO55" s="90"/>
      <c r="LP55" s="90"/>
      <c r="LQ55" s="90"/>
      <c r="LR55" s="90"/>
      <c r="LS55" s="91"/>
      <c r="LT55" s="89">
        <f>データ!CK6</f>
        <v>29.9</v>
      </c>
      <c r="LU55" s="90"/>
      <c r="LV55" s="90"/>
      <c r="LW55" s="90"/>
      <c r="LX55" s="90"/>
      <c r="LY55" s="90"/>
      <c r="LZ55" s="90"/>
      <c r="MA55" s="90"/>
      <c r="MB55" s="90"/>
      <c r="MC55" s="90"/>
      <c r="MD55" s="90"/>
      <c r="ME55" s="90"/>
      <c r="MF55" s="90"/>
      <c r="MG55" s="90"/>
      <c r="MH55" s="90"/>
      <c r="MI55" s="90"/>
      <c r="MJ55" s="90"/>
      <c r="MK55" s="90"/>
      <c r="ML55" s="90"/>
      <c r="MM55" s="91"/>
      <c r="MN55" s="89">
        <f>データ!CL6</f>
        <v>31.24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63.12</v>
      </c>
      <c r="OG55" s="90"/>
      <c r="OH55" s="90"/>
      <c r="OI55" s="90"/>
      <c r="OJ55" s="90"/>
      <c r="OK55" s="90"/>
      <c r="OL55" s="90"/>
      <c r="OM55" s="90"/>
      <c r="ON55" s="90"/>
      <c r="OO55" s="90"/>
      <c r="OP55" s="90"/>
      <c r="OQ55" s="90"/>
      <c r="OR55" s="90"/>
      <c r="OS55" s="90"/>
      <c r="OT55" s="90"/>
      <c r="OU55" s="90"/>
      <c r="OV55" s="90"/>
      <c r="OW55" s="90"/>
      <c r="OX55" s="90"/>
      <c r="OY55" s="91"/>
      <c r="OZ55" s="89">
        <f>データ!CT6</f>
        <v>63.12</v>
      </c>
      <c r="PA55" s="90"/>
      <c r="PB55" s="90"/>
      <c r="PC55" s="90"/>
      <c r="PD55" s="90"/>
      <c r="PE55" s="90"/>
      <c r="PF55" s="90"/>
      <c r="PG55" s="90"/>
      <c r="PH55" s="90"/>
      <c r="PI55" s="90"/>
      <c r="PJ55" s="90"/>
      <c r="PK55" s="90"/>
      <c r="PL55" s="90"/>
      <c r="PM55" s="90"/>
      <c r="PN55" s="90"/>
      <c r="PO55" s="90"/>
      <c r="PP55" s="90"/>
      <c r="PQ55" s="90"/>
      <c r="PR55" s="90"/>
      <c r="PS55" s="91"/>
      <c r="PT55" s="89">
        <f>データ!CU6</f>
        <v>63.12</v>
      </c>
      <c r="PU55" s="90"/>
      <c r="PV55" s="90"/>
      <c r="PW55" s="90"/>
      <c r="PX55" s="90"/>
      <c r="PY55" s="90"/>
      <c r="PZ55" s="90"/>
      <c r="QA55" s="90"/>
      <c r="QB55" s="90"/>
      <c r="QC55" s="90"/>
      <c r="QD55" s="90"/>
      <c r="QE55" s="90"/>
      <c r="QF55" s="90"/>
      <c r="QG55" s="90"/>
      <c r="QH55" s="90"/>
      <c r="QI55" s="90"/>
      <c r="QJ55" s="90"/>
      <c r="QK55" s="90"/>
      <c r="QL55" s="90"/>
      <c r="QM55" s="91"/>
      <c r="QN55" s="89">
        <f>データ!CV6</f>
        <v>63.12</v>
      </c>
      <c r="QO55" s="90"/>
      <c r="QP55" s="90"/>
      <c r="QQ55" s="90"/>
      <c r="QR55" s="90"/>
      <c r="QS55" s="90"/>
      <c r="QT55" s="90"/>
      <c r="QU55" s="90"/>
      <c r="QV55" s="90"/>
      <c r="QW55" s="90"/>
      <c r="QX55" s="90"/>
      <c r="QY55" s="90"/>
      <c r="QZ55" s="90"/>
      <c r="RA55" s="90"/>
      <c r="RB55" s="90"/>
      <c r="RC55" s="90"/>
      <c r="RD55" s="90"/>
      <c r="RE55" s="90"/>
      <c r="RF55" s="90"/>
      <c r="RG55" s="91"/>
      <c r="RH55" s="89">
        <f>データ!CW6</f>
        <v>63.12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103</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66.34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65.56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62.7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62.86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59.91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89.28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89.43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84.16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82.79</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74.66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3.79</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0.59</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5.59</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1.63</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1.08</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VwQ7g36AxOAqyNuwUjZbC2fREpYhncPwLcw9I0qFOmC5kJZApTGMasaKklGwcuGRkLXJ3wVeemstvsSY6RXww==" saltValue="gTL4a18iT44LLurT/UEqJ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123.58</v>
      </c>
      <c r="U6" s="35">
        <f>U7</f>
        <v>128.63</v>
      </c>
      <c r="V6" s="35">
        <f>V7</f>
        <v>136.77000000000001</v>
      </c>
      <c r="W6" s="35">
        <f>W7</f>
        <v>143.01</v>
      </c>
      <c r="X6" s="35">
        <f t="shared" si="3"/>
        <v>139.04</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969.84</v>
      </c>
      <c r="AQ6" s="35">
        <f>AQ7</f>
        <v>956.61</v>
      </c>
      <c r="AR6" s="35">
        <f>AR7</f>
        <v>1600.83</v>
      </c>
      <c r="AS6" s="35">
        <f>AS7</f>
        <v>1482.88</v>
      </c>
      <c r="AT6" s="35">
        <f t="shared" si="3"/>
        <v>1018.03</v>
      </c>
      <c r="AU6" s="35">
        <f t="shared" si="3"/>
        <v>687.99</v>
      </c>
      <c r="AV6" s="35">
        <f t="shared" si="3"/>
        <v>655.75</v>
      </c>
      <c r="AW6" s="35">
        <f t="shared" si="3"/>
        <v>578.19000000000005</v>
      </c>
      <c r="AX6" s="35">
        <f t="shared" si="3"/>
        <v>638.35</v>
      </c>
      <c r="AY6" s="35">
        <f t="shared" si="3"/>
        <v>521.36</v>
      </c>
      <c r="AZ6" s="33" t="str">
        <f>IF(AZ7="-","【-】","【"&amp;SUBSTITUTE(TEXT(AZ7,"#,##0.00"),"-","△")&amp;"】")</f>
        <v>【462.72】</v>
      </c>
      <c r="BA6" s="35">
        <f t="shared" si="3"/>
        <v>152.69999999999999</v>
      </c>
      <c r="BB6" s="35">
        <f>BB7</f>
        <v>144.93</v>
      </c>
      <c r="BC6" s="35">
        <f>BC7</f>
        <v>135.72</v>
      </c>
      <c r="BD6" s="35">
        <f>BD7</f>
        <v>128.83000000000001</v>
      </c>
      <c r="BE6" s="35">
        <f t="shared" si="3"/>
        <v>116.86</v>
      </c>
      <c r="BF6" s="35">
        <f t="shared" si="3"/>
        <v>208.47</v>
      </c>
      <c r="BG6" s="35">
        <f t="shared" si="3"/>
        <v>193.85</v>
      </c>
      <c r="BH6" s="35">
        <f t="shared" si="3"/>
        <v>204.31</v>
      </c>
      <c r="BI6" s="35">
        <f t="shared" si="3"/>
        <v>214.2</v>
      </c>
      <c r="BJ6" s="35">
        <f t="shared" si="3"/>
        <v>242.32</v>
      </c>
      <c r="BK6" s="33" t="str">
        <f>IF(BK7="-","【-】","【"&amp;SUBSTITUTE(TEXT(BK7,"#,##0.00"),"-","△")&amp;"】")</f>
        <v>【233.92】</v>
      </c>
      <c r="BL6" s="35">
        <f t="shared" si="3"/>
        <v>125.78</v>
      </c>
      <c r="BM6" s="35">
        <f>BM7</f>
        <v>131.12</v>
      </c>
      <c r="BN6" s="35">
        <f>BN7</f>
        <v>138.9</v>
      </c>
      <c r="BO6" s="35">
        <f>BO7</f>
        <v>146.56</v>
      </c>
      <c r="BP6" s="35">
        <f t="shared" si="3"/>
        <v>142.56</v>
      </c>
      <c r="BQ6" s="35">
        <f t="shared" si="3"/>
        <v>105.71</v>
      </c>
      <c r="BR6" s="35">
        <f t="shared" si="3"/>
        <v>105.06</v>
      </c>
      <c r="BS6" s="35">
        <f t="shared" si="3"/>
        <v>106.98</v>
      </c>
      <c r="BT6" s="35">
        <f t="shared" si="3"/>
        <v>103.06</v>
      </c>
      <c r="BU6" s="35">
        <f t="shared" si="3"/>
        <v>100.74</v>
      </c>
      <c r="BV6" s="33" t="str">
        <f>IF(BV7="-","【-】","【"&amp;SUBSTITUTE(TEXT(BV7,"#,##0.00"),"-","△")&amp;"】")</f>
        <v>【112.31】</v>
      </c>
      <c r="BW6" s="35">
        <f t="shared" si="3"/>
        <v>22.25</v>
      </c>
      <c r="BX6" s="35">
        <f>BX7</f>
        <v>21.37</v>
      </c>
      <c r="BY6" s="35">
        <f>BY7</f>
        <v>20.16</v>
      </c>
      <c r="BZ6" s="35">
        <f>BZ7</f>
        <v>19.04</v>
      </c>
      <c r="CA6" s="35">
        <f t="shared" si="3"/>
        <v>19.63</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30.63</v>
      </c>
      <c r="CI6" s="35">
        <f>CI7</f>
        <v>30.32</v>
      </c>
      <c r="CJ6" s="35">
        <f>CJ7</f>
        <v>30.05</v>
      </c>
      <c r="CK6" s="35">
        <f>CK7</f>
        <v>29.9</v>
      </c>
      <c r="CL6" s="35">
        <f t="shared" si="5"/>
        <v>31.24</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63.12</v>
      </c>
      <c r="CT6" s="35">
        <f>CT7</f>
        <v>63.12</v>
      </c>
      <c r="CU6" s="35">
        <f>CU7</f>
        <v>63.12</v>
      </c>
      <c r="CV6" s="35">
        <f>CV7</f>
        <v>63.12</v>
      </c>
      <c r="CW6" s="35">
        <f t="shared" si="6"/>
        <v>63.12</v>
      </c>
      <c r="CX6" s="35">
        <f t="shared" si="6"/>
        <v>62.59</v>
      </c>
      <c r="CY6" s="35">
        <f t="shared" si="6"/>
        <v>61.76</v>
      </c>
      <c r="CZ6" s="35">
        <f t="shared" si="6"/>
        <v>62.75</v>
      </c>
      <c r="DA6" s="35">
        <f t="shared" si="6"/>
        <v>61.99</v>
      </c>
      <c r="DB6" s="35">
        <f t="shared" si="6"/>
        <v>62.26</v>
      </c>
      <c r="DC6" s="33" t="str">
        <f>IF(DC7="-","【-】","【"&amp;SUBSTITUTE(TEXT(DC7,"#,##0.00"),"-","△")&amp;"】")</f>
        <v>【76.67】</v>
      </c>
      <c r="DD6" s="35">
        <f t="shared" ref="DD6:DM6" si="7">DD7</f>
        <v>66.34</v>
      </c>
      <c r="DE6" s="35">
        <f>DE7</f>
        <v>65.56</v>
      </c>
      <c r="DF6" s="35">
        <f>DF7</f>
        <v>62.7</v>
      </c>
      <c r="DG6" s="35">
        <f>DG7</f>
        <v>62.86</v>
      </c>
      <c r="DH6" s="35">
        <f t="shared" si="7"/>
        <v>59.91</v>
      </c>
      <c r="DI6" s="35">
        <f t="shared" si="7"/>
        <v>55.25</v>
      </c>
      <c r="DJ6" s="35">
        <f t="shared" si="7"/>
        <v>57.11</v>
      </c>
      <c r="DK6" s="35">
        <f t="shared" si="7"/>
        <v>57.57</v>
      </c>
      <c r="DL6" s="35">
        <f t="shared" si="7"/>
        <v>57.63</v>
      </c>
      <c r="DM6" s="35">
        <f t="shared" si="7"/>
        <v>58.13</v>
      </c>
      <c r="DN6" s="33" t="str">
        <f>IF(DN7="-","【-】","【"&amp;SUBSTITUTE(TEXT(DN7,"#,##0.00"),"-","△")&amp;"】")</f>
        <v>【60.20】</v>
      </c>
      <c r="DO6" s="35">
        <f t="shared" ref="DO6:DX6" si="8">DO7</f>
        <v>89.28</v>
      </c>
      <c r="DP6" s="35">
        <f>DP7</f>
        <v>89.43</v>
      </c>
      <c r="DQ6" s="35">
        <f>DQ7</f>
        <v>84.16</v>
      </c>
      <c r="DR6" s="35">
        <f>DR7</f>
        <v>82.79</v>
      </c>
      <c r="DS6" s="35">
        <f t="shared" si="8"/>
        <v>74.66</v>
      </c>
      <c r="DT6" s="35">
        <f t="shared" si="8"/>
        <v>44.05</v>
      </c>
      <c r="DU6" s="35">
        <f t="shared" si="8"/>
        <v>51.87</v>
      </c>
      <c r="DV6" s="35">
        <f t="shared" si="8"/>
        <v>52.33</v>
      </c>
      <c r="DW6" s="35">
        <f t="shared" si="8"/>
        <v>52.35</v>
      </c>
      <c r="DX6" s="35">
        <f t="shared" si="8"/>
        <v>53.69</v>
      </c>
      <c r="DY6" s="33" t="str">
        <f>IF(DY7="-","【-】","【"&amp;SUBSTITUTE(TEXT(DY7,"#,##0.00"),"-","△")&amp;"】")</f>
        <v>【48.27】</v>
      </c>
      <c r="DZ6" s="35">
        <f t="shared" ref="DZ6:EI6" si="9">DZ7</f>
        <v>3.79</v>
      </c>
      <c r="EA6" s="35">
        <f>EA7</f>
        <v>0.59</v>
      </c>
      <c r="EB6" s="35">
        <f>EB7</f>
        <v>5.59</v>
      </c>
      <c r="EC6" s="35">
        <f>EC7</f>
        <v>1.63</v>
      </c>
      <c r="ED6" s="35">
        <f t="shared" si="9"/>
        <v>1.08</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50000</v>
      </c>
      <c r="L7" s="37" t="s">
        <v>95</v>
      </c>
      <c r="M7" s="38">
        <v>1</v>
      </c>
      <c r="N7" s="38">
        <v>15622</v>
      </c>
      <c r="O7" s="39" t="s">
        <v>96</v>
      </c>
      <c r="P7" s="39">
        <v>86.2</v>
      </c>
      <c r="Q7" s="38">
        <v>29</v>
      </c>
      <c r="R7" s="38">
        <v>31562</v>
      </c>
      <c r="S7" s="37" t="s">
        <v>97</v>
      </c>
      <c r="T7" s="40">
        <v>123.58</v>
      </c>
      <c r="U7" s="40">
        <v>128.63</v>
      </c>
      <c r="V7" s="40">
        <v>136.77000000000001</v>
      </c>
      <c r="W7" s="40">
        <v>143.01</v>
      </c>
      <c r="X7" s="40">
        <v>139.04</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969.84</v>
      </c>
      <c r="AQ7" s="40">
        <v>956.61</v>
      </c>
      <c r="AR7" s="40">
        <v>1600.83</v>
      </c>
      <c r="AS7" s="40">
        <v>1482.88</v>
      </c>
      <c r="AT7" s="40">
        <v>1018.03</v>
      </c>
      <c r="AU7" s="40">
        <v>687.99</v>
      </c>
      <c r="AV7" s="40">
        <v>655.75</v>
      </c>
      <c r="AW7" s="40">
        <v>578.19000000000005</v>
      </c>
      <c r="AX7" s="40">
        <v>638.35</v>
      </c>
      <c r="AY7" s="40">
        <v>521.36</v>
      </c>
      <c r="AZ7" s="40">
        <v>462.72</v>
      </c>
      <c r="BA7" s="40">
        <v>152.69999999999999</v>
      </c>
      <c r="BB7" s="40">
        <v>144.93</v>
      </c>
      <c r="BC7" s="40">
        <v>135.72</v>
      </c>
      <c r="BD7" s="40">
        <v>128.83000000000001</v>
      </c>
      <c r="BE7" s="40">
        <v>116.86</v>
      </c>
      <c r="BF7" s="40">
        <v>208.47</v>
      </c>
      <c r="BG7" s="40">
        <v>193.85</v>
      </c>
      <c r="BH7" s="40">
        <v>204.31</v>
      </c>
      <c r="BI7" s="40">
        <v>214.2</v>
      </c>
      <c r="BJ7" s="40">
        <v>242.32</v>
      </c>
      <c r="BK7" s="40">
        <v>233.92</v>
      </c>
      <c r="BL7" s="40">
        <v>125.78</v>
      </c>
      <c r="BM7" s="40">
        <v>131.12</v>
      </c>
      <c r="BN7" s="40">
        <v>138.9</v>
      </c>
      <c r="BO7" s="40">
        <v>146.56</v>
      </c>
      <c r="BP7" s="40">
        <v>142.56</v>
      </c>
      <c r="BQ7" s="40">
        <v>105.71</v>
      </c>
      <c r="BR7" s="40">
        <v>105.06</v>
      </c>
      <c r="BS7" s="40">
        <v>106.98</v>
      </c>
      <c r="BT7" s="40">
        <v>103.06</v>
      </c>
      <c r="BU7" s="40">
        <v>100.74</v>
      </c>
      <c r="BV7" s="40">
        <v>112.31</v>
      </c>
      <c r="BW7" s="40">
        <v>22.25</v>
      </c>
      <c r="BX7" s="40">
        <v>21.37</v>
      </c>
      <c r="BY7" s="40">
        <v>20.16</v>
      </c>
      <c r="BZ7" s="40">
        <v>19.04</v>
      </c>
      <c r="CA7" s="40">
        <v>19.63</v>
      </c>
      <c r="CB7" s="40">
        <v>25.98</v>
      </c>
      <c r="CC7" s="40">
        <v>26.84</v>
      </c>
      <c r="CD7" s="40">
        <v>26.08</v>
      </c>
      <c r="CE7" s="40">
        <v>26.92</v>
      </c>
      <c r="CF7" s="40">
        <v>27.33</v>
      </c>
      <c r="CG7" s="40">
        <v>19.07</v>
      </c>
      <c r="CH7" s="40">
        <v>30.63</v>
      </c>
      <c r="CI7" s="40">
        <v>30.32</v>
      </c>
      <c r="CJ7" s="40">
        <v>30.05</v>
      </c>
      <c r="CK7" s="40">
        <v>29.9</v>
      </c>
      <c r="CL7" s="40">
        <v>31.24</v>
      </c>
      <c r="CM7" s="40">
        <v>40.67</v>
      </c>
      <c r="CN7" s="40">
        <v>40.89</v>
      </c>
      <c r="CO7" s="40">
        <v>41.59</v>
      </c>
      <c r="CP7" s="40">
        <v>40.29</v>
      </c>
      <c r="CQ7" s="40">
        <v>40.409999999999997</v>
      </c>
      <c r="CR7" s="40">
        <v>54.01</v>
      </c>
      <c r="CS7" s="40">
        <v>63.12</v>
      </c>
      <c r="CT7" s="40">
        <v>63.12</v>
      </c>
      <c r="CU7" s="40">
        <v>63.12</v>
      </c>
      <c r="CV7" s="40">
        <v>63.12</v>
      </c>
      <c r="CW7" s="40">
        <v>63.12</v>
      </c>
      <c r="CX7" s="40">
        <v>62.59</v>
      </c>
      <c r="CY7" s="40">
        <v>61.76</v>
      </c>
      <c r="CZ7" s="40">
        <v>62.75</v>
      </c>
      <c r="DA7" s="40">
        <v>61.99</v>
      </c>
      <c r="DB7" s="40">
        <v>62.26</v>
      </c>
      <c r="DC7" s="40">
        <v>76.67</v>
      </c>
      <c r="DD7" s="40">
        <v>66.34</v>
      </c>
      <c r="DE7" s="40">
        <v>65.56</v>
      </c>
      <c r="DF7" s="40">
        <v>62.7</v>
      </c>
      <c r="DG7" s="40">
        <v>62.86</v>
      </c>
      <c r="DH7" s="40">
        <v>59.91</v>
      </c>
      <c r="DI7" s="40">
        <v>55.25</v>
      </c>
      <c r="DJ7" s="40">
        <v>57.11</v>
      </c>
      <c r="DK7" s="40">
        <v>57.57</v>
      </c>
      <c r="DL7" s="40">
        <v>57.63</v>
      </c>
      <c r="DM7" s="40">
        <v>58.13</v>
      </c>
      <c r="DN7" s="40">
        <v>60.2</v>
      </c>
      <c r="DO7" s="40">
        <v>89.28</v>
      </c>
      <c r="DP7" s="40">
        <v>89.43</v>
      </c>
      <c r="DQ7" s="40">
        <v>84.16</v>
      </c>
      <c r="DR7" s="40">
        <v>82.79</v>
      </c>
      <c r="DS7" s="40">
        <v>74.66</v>
      </c>
      <c r="DT7" s="40">
        <v>44.05</v>
      </c>
      <c r="DU7" s="40">
        <v>51.87</v>
      </c>
      <c r="DV7" s="40">
        <v>52.33</v>
      </c>
      <c r="DW7" s="40">
        <v>52.35</v>
      </c>
      <c r="DX7" s="40">
        <v>53.69</v>
      </c>
      <c r="DY7" s="40">
        <v>48.27</v>
      </c>
      <c r="DZ7" s="40">
        <v>3.79</v>
      </c>
      <c r="EA7" s="40">
        <v>0.59</v>
      </c>
      <c r="EB7" s="40">
        <v>5.59</v>
      </c>
      <c r="EC7" s="40">
        <v>1.63</v>
      </c>
      <c r="ED7" s="40">
        <v>1.08</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123.58</v>
      </c>
      <c r="V11" s="48">
        <f>IF(U6="-",NA(),U6)</f>
        <v>128.63</v>
      </c>
      <c r="W11" s="48">
        <f>IF(V6="-",NA(),V6)</f>
        <v>136.77000000000001</v>
      </c>
      <c r="X11" s="48">
        <f>IF(W6="-",NA(),W6)</f>
        <v>143.01</v>
      </c>
      <c r="Y11" s="48">
        <f>IF(X6="-",NA(),X6)</f>
        <v>139.04</v>
      </c>
      <c r="AE11" s="47" t="s">
        <v>23</v>
      </c>
      <c r="AF11" s="48">
        <f>IF(AE6="-",NA(),AE6)</f>
        <v>0</v>
      </c>
      <c r="AG11" s="48">
        <f>IF(AF6="-",NA(),AF6)</f>
        <v>0</v>
      </c>
      <c r="AH11" s="48">
        <f>IF(AG6="-",NA(),AG6)</f>
        <v>0</v>
      </c>
      <c r="AI11" s="48">
        <f>IF(AH6="-",NA(),AH6)</f>
        <v>0</v>
      </c>
      <c r="AJ11" s="48">
        <f>IF(AI6="-",NA(),AI6)</f>
        <v>0</v>
      </c>
      <c r="AP11" s="47" t="s">
        <v>23</v>
      </c>
      <c r="AQ11" s="48">
        <f>IF(AP6="-",NA(),AP6)</f>
        <v>969.84</v>
      </c>
      <c r="AR11" s="48">
        <f>IF(AQ6="-",NA(),AQ6)</f>
        <v>956.61</v>
      </c>
      <c r="AS11" s="48">
        <f>IF(AR6="-",NA(),AR6)</f>
        <v>1600.83</v>
      </c>
      <c r="AT11" s="48">
        <f>IF(AS6="-",NA(),AS6)</f>
        <v>1482.88</v>
      </c>
      <c r="AU11" s="48">
        <f>IF(AT6="-",NA(),AT6)</f>
        <v>1018.03</v>
      </c>
      <c r="BA11" s="47" t="s">
        <v>23</v>
      </c>
      <c r="BB11" s="48">
        <f>IF(BA6="-",NA(),BA6)</f>
        <v>152.69999999999999</v>
      </c>
      <c r="BC11" s="48">
        <f>IF(BB6="-",NA(),BB6)</f>
        <v>144.93</v>
      </c>
      <c r="BD11" s="48">
        <f>IF(BC6="-",NA(),BC6)</f>
        <v>135.72</v>
      </c>
      <c r="BE11" s="48">
        <f>IF(BD6="-",NA(),BD6)</f>
        <v>128.83000000000001</v>
      </c>
      <c r="BF11" s="48">
        <f>IF(BE6="-",NA(),BE6)</f>
        <v>116.86</v>
      </c>
      <c r="BL11" s="47" t="s">
        <v>23</v>
      </c>
      <c r="BM11" s="48">
        <f>IF(BL6="-",NA(),BL6)</f>
        <v>125.78</v>
      </c>
      <c r="BN11" s="48">
        <f>IF(BM6="-",NA(),BM6)</f>
        <v>131.12</v>
      </c>
      <c r="BO11" s="48">
        <f>IF(BN6="-",NA(),BN6)</f>
        <v>138.9</v>
      </c>
      <c r="BP11" s="48">
        <f>IF(BO6="-",NA(),BO6)</f>
        <v>146.56</v>
      </c>
      <c r="BQ11" s="48">
        <f>IF(BP6="-",NA(),BP6)</f>
        <v>142.56</v>
      </c>
      <c r="BW11" s="47" t="s">
        <v>23</v>
      </c>
      <c r="BX11" s="48">
        <f>IF(BW6="-",NA(),BW6)</f>
        <v>22.25</v>
      </c>
      <c r="BY11" s="48">
        <f>IF(BX6="-",NA(),BX6)</f>
        <v>21.37</v>
      </c>
      <c r="BZ11" s="48">
        <f>IF(BY6="-",NA(),BY6)</f>
        <v>20.16</v>
      </c>
      <c r="CA11" s="48">
        <f>IF(BZ6="-",NA(),BZ6)</f>
        <v>19.04</v>
      </c>
      <c r="CB11" s="48">
        <f>IF(CA6="-",NA(),CA6)</f>
        <v>19.63</v>
      </c>
      <c r="CH11" s="47" t="s">
        <v>23</v>
      </c>
      <c r="CI11" s="48">
        <f>IF(CH6="-",NA(),CH6)</f>
        <v>30.63</v>
      </c>
      <c r="CJ11" s="48">
        <f>IF(CI6="-",NA(),CI6)</f>
        <v>30.32</v>
      </c>
      <c r="CK11" s="48">
        <f>IF(CJ6="-",NA(),CJ6)</f>
        <v>30.05</v>
      </c>
      <c r="CL11" s="48">
        <f>IF(CK6="-",NA(),CK6)</f>
        <v>29.9</v>
      </c>
      <c r="CM11" s="48">
        <f>IF(CL6="-",NA(),CL6)</f>
        <v>31.24</v>
      </c>
      <c r="CS11" s="47" t="s">
        <v>23</v>
      </c>
      <c r="CT11" s="48">
        <f>IF(CS6="-",NA(),CS6)</f>
        <v>63.12</v>
      </c>
      <c r="CU11" s="48">
        <f>IF(CT6="-",NA(),CT6)</f>
        <v>63.12</v>
      </c>
      <c r="CV11" s="48">
        <f>IF(CU6="-",NA(),CU6)</f>
        <v>63.12</v>
      </c>
      <c r="CW11" s="48">
        <f>IF(CV6="-",NA(),CV6)</f>
        <v>63.12</v>
      </c>
      <c r="CX11" s="48">
        <f>IF(CW6="-",NA(),CW6)</f>
        <v>63.12</v>
      </c>
      <c r="DD11" s="47" t="s">
        <v>23</v>
      </c>
      <c r="DE11" s="48">
        <f>IF(DD6="-",NA(),DD6)</f>
        <v>66.34</v>
      </c>
      <c r="DF11" s="48">
        <f>IF(DE6="-",NA(),DE6)</f>
        <v>65.56</v>
      </c>
      <c r="DG11" s="48">
        <f>IF(DF6="-",NA(),DF6)</f>
        <v>62.7</v>
      </c>
      <c r="DH11" s="48">
        <f>IF(DG6="-",NA(),DG6)</f>
        <v>62.86</v>
      </c>
      <c r="DI11" s="48">
        <f>IF(DH6="-",NA(),DH6)</f>
        <v>59.91</v>
      </c>
      <c r="DO11" s="47" t="s">
        <v>23</v>
      </c>
      <c r="DP11" s="48">
        <f>IF(DO6="-",NA(),DO6)</f>
        <v>89.28</v>
      </c>
      <c r="DQ11" s="48">
        <f>IF(DP6="-",NA(),DP6)</f>
        <v>89.43</v>
      </c>
      <c r="DR11" s="48">
        <f>IF(DQ6="-",NA(),DQ6)</f>
        <v>84.16</v>
      </c>
      <c r="DS11" s="48">
        <f>IF(DR6="-",NA(),DR6)</f>
        <v>82.79</v>
      </c>
      <c r="DT11" s="48">
        <f>IF(DS6="-",NA(),DS6)</f>
        <v>74.66</v>
      </c>
      <c r="DZ11" s="47" t="s">
        <v>23</v>
      </c>
      <c r="EA11" s="48">
        <f>IF(DZ6="-",NA(),DZ6)</f>
        <v>3.79</v>
      </c>
      <c r="EB11" s="48">
        <f>IF(EA6="-",NA(),EA6)</f>
        <v>0.59</v>
      </c>
      <c r="EC11" s="48">
        <f>IF(EB6="-",NA(),EB6)</f>
        <v>5.59</v>
      </c>
      <c r="ED11" s="48">
        <f>IF(EC6="-",NA(),EC6)</f>
        <v>1.63</v>
      </c>
      <c r="EE11" s="48">
        <f>IF(ED6="-",NA(),ED6)</f>
        <v>1.08</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dcterms:created xsi:type="dcterms:W3CDTF">2022-12-01T02:35:22Z</dcterms:created>
  <dcterms:modified xsi:type="dcterms:W3CDTF">2023-08-08T01:18:22Z</dcterms:modified>
  <cp:category/>
</cp:coreProperties>
</file>