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HP修正\経営比較分析表\経営比較分析表\"/>
    </mc:Choice>
  </mc:AlternateContent>
  <workbookProtection workbookAlgorithmName="SHA-512" workbookHashValue="oRtQ0Ykz//0gTnReOJDFLJ6xcOfivfShYk/Fg+RhNSioawJdmRNdalKwZM78R0t+yGW3n3MM446FxgAZv1AeyQ==" workbookSaltValue="J4QUdbXRondMre1NeudJ3A==" workbookSpinCount="100000" lockStructure="1"/>
  <bookViews>
    <workbookView xWindow="0" yWindow="0" windowWidth="15360" windowHeight="7635"/>
  </bookViews>
  <sheets>
    <sheet name="法適用_下水道事業" sheetId="1" r:id="rId1"/>
    <sheet name="データ" sheetId="2" state="hidden" r:id="rId2"/>
  </sheets>
  <definedNames>
    <definedName name="Z_327844C3_CAC1_446F_A947_6CFB0ACEC690_.wvu.Rows" localSheetId="0" hidden="1">法適用_下水道事業!$84:$85</definedName>
    <definedName name="Z_6AD58F7E_47E7_4E0E_8BD8_34296E6F7B20_.wvu.Rows" localSheetId="0" hidden="1">法適用_下水道事業!$84:$85</definedName>
  </definedNames>
  <calcPr calcId="162913"/>
  <customWorkbookViews>
    <customWorkbookView name="  - 個人用ビュー" guid="{6AD58F7E-47E7-4E0E-8BD8-34296E6F7B20}" mergeInterval="0" personalView="1" maximized="1" xWindow="-8" yWindow="-8" windowWidth="1936" windowHeight="1056" activeSheetId="1" showComments="commIndAndComment"/>
    <customWorkbookView name="iUser - 個人用ビュー" guid="{327844C3-CAC1-446F-A947-6CFB0ACEC690}"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2" l="1"/>
  <c r="E10" i="2"/>
  <c r="D10" i="2"/>
  <c r="C10" i="2"/>
  <c r="B10" i="2"/>
  <c r="EO6" i="2"/>
  <c r="EN6" i="2"/>
  <c r="EM6" i="2"/>
  <c r="EL6" i="2"/>
  <c r="EK6" i="2"/>
  <c r="EJ6" i="2"/>
  <c r="EI6" i="2"/>
  <c r="EH6" i="2"/>
  <c r="EG6" i="2"/>
  <c r="EF6" i="2"/>
  <c r="EE6" i="2"/>
  <c r="ED6" i="2"/>
  <c r="EC6" i="2"/>
  <c r="EB6" i="2"/>
  <c r="EA6" i="2"/>
  <c r="DZ6" i="2"/>
  <c r="DY6" i="2"/>
  <c r="DX6" i="2"/>
  <c r="DW6" i="2"/>
  <c r="DV6" i="2"/>
  <c r="DU6" i="2"/>
  <c r="DT6" i="2"/>
  <c r="DS6" i="2"/>
  <c r="DR6" i="2"/>
  <c r="DQ6" i="2"/>
  <c r="DP6" i="2"/>
  <c r="DO6" i="2"/>
  <c r="DN6" i="2"/>
  <c r="DM6" i="2"/>
  <c r="DL6" i="2"/>
  <c r="DK6" i="2"/>
  <c r="DJ6" i="2"/>
  <c r="DI6" i="2"/>
  <c r="DH6" i="2"/>
  <c r="DG6" i="2"/>
  <c r="DF6" i="2"/>
  <c r="DE6" i="2"/>
  <c r="DD6" i="2"/>
  <c r="DC6" i="2"/>
  <c r="DB6" i="2"/>
  <c r="DA6" i="2"/>
  <c r="CZ6" i="2"/>
  <c r="CY6" i="2"/>
  <c r="CX6" i="2"/>
  <c r="CW6" i="2"/>
  <c r="CV6" i="2"/>
  <c r="CU6" i="2"/>
  <c r="CT6" i="2"/>
  <c r="CS6" i="2"/>
  <c r="CR6" i="2"/>
  <c r="CQ6" i="2"/>
  <c r="CP6" i="2"/>
  <c r="CO6" i="2"/>
  <c r="CN6" i="2"/>
  <c r="CM6" i="2"/>
  <c r="CL6" i="2"/>
  <c r="CK6" i="2"/>
  <c r="CJ6" i="2"/>
  <c r="CI6" i="2"/>
  <c r="CH6" i="2"/>
  <c r="CG6" i="2"/>
  <c r="CF6" i="2"/>
  <c r="CE6" i="2"/>
  <c r="CD6" i="2"/>
  <c r="CC6" i="2"/>
  <c r="CB6" i="2"/>
  <c r="CA6" i="2"/>
  <c r="BZ6" i="2"/>
  <c r="BY6" i="2"/>
  <c r="BX6" i="2"/>
  <c r="BW6" i="2"/>
  <c r="BV6" i="2"/>
  <c r="BU6" i="2"/>
  <c r="BT6" i="2"/>
  <c r="BS6" i="2"/>
  <c r="BR6" i="2"/>
  <c r="BQ6" i="2"/>
  <c r="BP6" i="2"/>
  <c r="BO6" i="2"/>
  <c r="BN6" i="2"/>
  <c r="BM6" i="2"/>
  <c r="BL6" i="2"/>
  <c r="BK6" i="2"/>
  <c r="BJ6" i="2"/>
  <c r="BI6" i="2"/>
  <c r="BH6" i="2"/>
  <c r="BG6" i="2"/>
  <c r="BF6" i="2"/>
  <c r="BE6" i="2"/>
  <c r="BD6" i="2"/>
  <c r="BC6" i="2"/>
  <c r="BB6" i="2"/>
  <c r="BA6" i="2"/>
  <c r="AZ6" i="2"/>
  <c r="AY6" i="2"/>
  <c r="AX6" i="2"/>
  <c r="AW6" i="2"/>
  <c r="AV6" i="2"/>
  <c r="AU6" i="2"/>
  <c r="AT6" i="2"/>
  <c r="F85" i="1" s="1"/>
  <c r="AS6" i="2"/>
  <c r="AR6" i="2"/>
  <c r="AQ6" i="2"/>
  <c r="AP6" i="2"/>
  <c r="AO6" i="2"/>
  <c r="AN6" i="2"/>
  <c r="AM6" i="2"/>
  <c r="AL6" i="2"/>
  <c r="AK6" i="2"/>
  <c r="AJ6" i="2"/>
  <c r="AI6" i="2"/>
  <c r="AH6" i="2"/>
  <c r="AG6" i="2"/>
  <c r="AF6" i="2"/>
  <c r="AE6" i="2"/>
  <c r="AD6" i="2"/>
  <c r="AC6" i="2"/>
  <c r="AB6" i="2"/>
  <c r="AA6" i="2"/>
  <c r="Z6" i="2"/>
  <c r="Y6" i="2"/>
  <c r="X6" i="2"/>
  <c r="W6" i="2"/>
  <c r="V6" i="2"/>
  <c r="AL10" i="1" s="1"/>
  <c r="U6" i="2"/>
  <c r="T6" i="2"/>
  <c r="S6" i="2"/>
  <c r="AL8" i="1" s="1"/>
  <c r="R6" i="2"/>
  <c r="Q6" i="2"/>
  <c r="P6" i="2"/>
  <c r="O6" i="2"/>
  <c r="I10" i="1" s="1"/>
  <c r="N6" i="2"/>
  <c r="M6" i="2"/>
  <c r="L6" i="2"/>
  <c r="K6" i="2"/>
  <c r="J6" i="2"/>
  <c r="I8" i="1" s="1"/>
  <c r="I6" i="2"/>
  <c r="H6" i="2"/>
  <c r="G6" i="2"/>
  <c r="F6" i="2"/>
  <c r="E6" i="2"/>
  <c r="D6" i="2"/>
  <c r="C6" i="2"/>
  <c r="B6" i="2"/>
  <c r="EO2" i="2"/>
  <c r="EN2" i="2"/>
  <c r="EM2" i="2"/>
  <c r="EL2" i="2"/>
  <c r="EK2" i="2"/>
  <c r="EJ2" i="2"/>
  <c r="EI2" i="2"/>
  <c r="EH2" i="2"/>
  <c r="EG2" i="2"/>
  <c r="EF2" i="2"/>
  <c r="EE2" i="2"/>
  <c r="ED2" i="2"/>
  <c r="EC2" i="2"/>
  <c r="EB2" i="2"/>
  <c r="EA2" i="2"/>
  <c r="DZ2" i="2"/>
  <c r="DY2" i="2"/>
  <c r="DX2" i="2"/>
  <c r="DW2" i="2"/>
  <c r="DV2" i="2"/>
  <c r="DU2" i="2"/>
  <c r="DT2" i="2"/>
  <c r="DS2" i="2"/>
  <c r="DR2" i="2"/>
  <c r="DQ2" i="2"/>
  <c r="DP2" i="2"/>
  <c r="DO2" i="2"/>
  <c r="DN2" i="2"/>
  <c r="DM2" i="2"/>
  <c r="DL2" i="2"/>
  <c r="DK2" i="2"/>
  <c r="DJ2" i="2"/>
  <c r="DI2" i="2"/>
  <c r="DH2" i="2"/>
  <c r="DG2" i="2"/>
  <c r="DF2" i="2"/>
  <c r="DE2" i="2"/>
  <c r="DD2" i="2"/>
  <c r="DC2" i="2"/>
  <c r="DB2" i="2"/>
  <c r="DA2" i="2"/>
  <c r="CZ2" i="2"/>
  <c r="CY2" i="2"/>
  <c r="CX2" i="2"/>
  <c r="CW2" i="2"/>
  <c r="CV2" i="2"/>
  <c r="CU2" i="2"/>
  <c r="CT2" i="2"/>
  <c r="CS2" i="2"/>
  <c r="CR2" i="2"/>
  <c r="CQ2" i="2"/>
  <c r="CP2" i="2"/>
  <c r="CO2" i="2"/>
  <c r="CN2" i="2"/>
  <c r="CM2" i="2"/>
  <c r="CL2" i="2"/>
  <c r="CK2" i="2"/>
  <c r="CJ2" i="2"/>
  <c r="CI2" i="2"/>
  <c r="CH2" i="2"/>
  <c r="CG2" i="2"/>
  <c r="CF2" i="2"/>
  <c r="CE2" i="2"/>
  <c r="CD2" i="2"/>
  <c r="CC2" i="2"/>
  <c r="CB2" i="2"/>
  <c r="CA2" i="2"/>
  <c r="BZ2" i="2"/>
  <c r="BY2" i="2"/>
  <c r="BX2" i="2"/>
  <c r="BW2" i="2"/>
  <c r="BV2" i="2"/>
  <c r="BU2" i="2"/>
  <c r="BT2" i="2"/>
  <c r="BS2" i="2"/>
  <c r="BR2" i="2"/>
  <c r="BQ2" i="2"/>
  <c r="BP2" i="2"/>
  <c r="BO2" i="2"/>
  <c r="BN2" i="2"/>
  <c r="BM2" i="2"/>
  <c r="BL2" i="2"/>
  <c r="BK2" i="2"/>
  <c r="BJ2" i="2"/>
  <c r="BI2" i="2"/>
  <c r="BH2" i="2"/>
  <c r="BG2" i="2"/>
  <c r="BF2" i="2"/>
  <c r="BE2" i="2"/>
  <c r="BD2" i="2"/>
  <c r="BC2" i="2"/>
  <c r="BB2" i="2"/>
  <c r="BA2" i="2"/>
  <c r="AZ2" i="2"/>
  <c r="AY2" i="2"/>
  <c r="AX2" i="2"/>
  <c r="AW2" i="2"/>
  <c r="AV2" i="2"/>
  <c r="AU2" i="2"/>
  <c r="AT2" i="2"/>
  <c r="AS2" i="2"/>
  <c r="AR2" i="2"/>
  <c r="AQ2" i="2"/>
  <c r="AP2" i="2"/>
  <c r="AO2" i="2"/>
  <c r="AN2" i="2"/>
  <c r="AM2" i="2"/>
  <c r="AL2" i="2"/>
  <c r="AK2" i="2"/>
  <c r="AJ2" i="2"/>
  <c r="AI2" i="2"/>
  <c r="AH2" i="2"/>
  <c r="AG2" i="2"/>
  <c r="AF2" i="2"/>
  <c r="AE2" i="2"/>
  <c r="AD2" i="2"/>
  <c r="AC2" i="2"/>
  <c r="AB2" i="2"/>
  <c r="AA2" i="2"/>
  <c r="Z2" i="2"/>
  <c r="Y2" i="2"/>
  <c r="X2" i="2"/>
  <c r="W2" i="2"/>
  <c r="V2" i="2"/>
  <c r="U2" i="2"/>
  <c r="T2" i="2"/>
  <c r="S2" i="2"/>
  <c r="R2" i="2"/>
  <c r="Q2" i="2"/>
  <c r="P2" i="2"/>
  <c r="O2" i="2"/>
  <c r="N2" i="2"/>
  <c r="M2" i="2"/>
  <c r="L2" i="2"/>
  <c r="K2" i="2"/>
  <c r="J2" i="2"/>
  <c r="I2" i="2"/>
  <c r="H2" i="2"/>
  <c r="G2" i="2"/>
  <c r="F2" i="2"/>
  <c r="E2" i="2"/>
  <c r="D2" i="2"/>
  <c r="C2" i="2"/>
  <c r="B2" i="2"/>
  <c r="O85" i="1"/>
  <c r="N85" i="1"/>
  <c r="M85" i="1"/>
  <c r="L85" i="1"/>
  <c r="K85" i="1"/>
  <c r="J85" i="1"/>
  <c r="I85" i="1"/>
  <c r="H85" i="1"/>
  <c r="G85" i="1"/>
  <c r="E85" i="1"/>
  <c r="BB10" i="1"/>
  <c r="AT10" i="1"/>
  <c r="AD10" i="1"/>
  <c r="W10" i="1"/>
  <c r="P10" i="1"/>
  <c r="B10" i="1"/>
  <c r="BB8" i="1"/>
  <c r="AT8" i="1"/>
  <c r="AD8" i="1"/>
  <c r="W8" i="1"/>
  <c r="P8" i="1"/>
  <c r="B8" i="1"/>
  <c r="B6" i="1"/>
</calcChain>
</file>

<file path=xl/sharedStrings.xml><?xml version="1.0" encoding="utf-8"?>
<sst xmlns="http://schemas.openxmlformats.org/spreadsheetml/2006/main" count="236" uniqueCount="116">
  <si>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</si>
  <si>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</si>
  <si>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</si>
  <si>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</si>
  <si>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</si>
  <si>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</si>
  <si>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</si>
  <si>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</si>
  <si>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</si>
  <si>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</si>
  <si>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</si>
  <si>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</si>
  <si>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</si>
  <si>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</si>
  <si>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</si>
  <si>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</si>
  <si>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</si>
  <si>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</si>
  <si>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</si>
  <si>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</si>
  <si>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</si>
  <si>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</si>
  <si>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</si>
  <si>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</si>
  <si>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</si>
  <si>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</si>
  <si>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</si>
  <si>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</si>
  <si>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</si>
  <si>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</si>
  <si>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</si>
  <si>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</si>
  <si>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</si>
  <si>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</si>
  <si>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</si>
  <si>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</si>
  <si>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</si>
  <si>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</si>
  <si>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</si>
  <si>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</si>
  <si>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</si>
  <si>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</si>
  <si>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</si>
  <si>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</si>
  <si>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</si>
  <si>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</si>
  <si>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</si>
  <si>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</si>
  <si>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</si>
  <si>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</si>
  <si>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</si>
  <si>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</si>
  <si>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</si>
  <si>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</si>
  <si>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</si>
  <si>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</si>
  <si>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</si>
  <si>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</si>
  <si>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</si>
  <si>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</si>
  <si>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</si>
  <si>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</si>
  <si>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</si>
  <si>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</si>
  <si>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</si>
  <si>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</si>
  <si>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</si>
  <si>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</si>
  <si>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</si>
  <si>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</si>
  <si>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</si>
  <si>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</si>
  <si>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</si>
  <si>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</si>
  <si>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</si>
  <si>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</si>
  <si>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</si>
  <si>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</si>
  <si>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</si>
  <si>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</si>
  <si>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</si>
  <si>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</si>
  <si>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</si>
  <si>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</si>
  <si>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</si>
  <si>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</si>
  <si>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</si>
  <si>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</si>
  <si>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</si>
  <si>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</si>
  <si>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</si>
  <si>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</si>
  <si>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</si>
  <si>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</si>
  <si>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</si>
  <si>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</si>
  <si>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伊丹市</t>
  </si>
  <si>
    <t>法適用</t>
  </si>
  <si>
    <t>下水道事業</t>
  </si>
  <si>
    <t>公共下水道</t>
  </si>
  <si>
    <t>Ab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</si>
  <si>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</si>
  <si>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</si>
  <si>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</si>
  <si>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</si>
  <si>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</si>
  <si>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</si>
  <si>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</si>
  <si>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</si>
  <si>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</si>
  <si>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</si>
  <si>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</si>
  <si>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</si>
  <si>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①経常収支比率は、単年度の収支が黒字であることを示す100％を上回っており、類似団体平均値も上回っているため、経営状況は健全な水準にあるといえます。
　③流動比率は、必要とされる100％を下回っており、類似団体平均値と比較しても低い状況であり、今後も支払能力を高めるために経営改善を図る必要があります。
　④企業債残高事業規模比率は、減少傾向にありますが、今後も健全経営の維持による財源確保を図り、計画的な企業債発行と償還を行い、企業債残高を減少させる必要があります。
　⑤経費回収率は、平成23年度の使用料改定以降は100％を上回っており、類似団体平均値よりも高い水準にあります。
　⑥汚水処理原価は、経営の効率化に向けた取り組みを継続的に実施してきたこともあり、類似団体平均値と比較して低い水準にあります。
　⑧水洗化率は、類似団体平均値と比べ高い水準にありますが、100％達成に向けて、水洗化の啓発活動などを継続的に取り組んでいく必要があります。</t>
    <phoneticPr fontId="4"/>
  </si>
  <si>
    <r>
      <t>　①有形固定資産減価償却率は、平成28年から令和3年までの6年間で22.16％から34.05％と増加しており、令和</t>
    </r>
    <r>
      <rPr>
        <sz val="11"/>
        <color rgb="FFFF0000"/>
        <rFont val="ＭＳ ゴシック"/>
        <family val="3"/>
        <charset val="128"/>
      </rPr>
      <t>3</t>
    </r>
    <r>
      <rPr>
        <sz val="11"/>
        <color theme="1"/>
        <rFont val="ＭＳ ゴシック"/>
        <family val="3"/>
        <charset val="128"/>
      </rPr>
      <t>年度については類似団体を上回っています。今後も増加していくことが見込まれています。
　②管渠老朽化率は、類似団体と比べ下回っていますが、今後も計画的な管渠の更新に取り組んでいく必要があります。</t>
    </r>
    <r>
      <rPr>
        <sz val="11"/>
        <color theme="1"/>
        <rFont val="ＭＳ ゴシック"/>
        <family val="3"/>
        <charset val="128"/>
      </rPr>
      <t xml:space="preserve">
　③管渠改善率については、老朽管調査の結果を基に老朽度に応じて更新を行うとともに、実使用年数も考慮した管渠改善率を設定し、計画的に施設更新を行っていく必要があります。</t>
    </r>
    <rPh sb="129" eb="131">
      <t>ケイカク</t>
    </rPh>
    <rPh sb="131" eb="132">
      <t>テキ</t>
    </rPh>
    <rPh sb="133" eb="135">
      <t>カンキョ</t>
    </rPh>
    <rPh sb="136" eb="138">
      <t>コウシン</t>
    </rPh>
    <rPh sb="139" eb="140">
      <t>ト</t>
    </rPh>
    <rPh sb="141" eb="142">
      <t>ク</t>
    </rPh>
    <rPh sb="146" eb="148">
      <t>ヒツヨウ</t>
    </rPh>
    <phoneticPr fontId="4"/>
  </si>
  <si>
    <t>　当市の人口は、ほぼ横ばい程度で推移していますが、有収水量については、今後、緩やかに減少することが予測されます。
　平成21年度の法適化及び平成23年度の使用料改定により、経営の健全性については一定保たれつつありますが、一方法定耐用年数を超えた管渠が増加してきていることから、今後、多額の更新費用が必要となるなど、厳しい経営環境が続くと予測されます。
　これらに対応し、将来にわたって持続可能な下水道事業を実現するため、引き続き経営戦略に基づいた計画的な施設の長寿命化、更新改良に努めていきます。</t>
    <rPh sb="110" eb="112">
      <t>イッポウ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</si>
</sst>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0.57999999999999996</c:v>
                </c:pt>
                <c:pt idx="1">
                  <c:v>0.25</c:v>
                </c:pt>
                <c:pt idx="2">
                  <c:v>0.36</c:v>
                </c:pt>
                <c:pt idx="3">
                  <c:v>0.79</c:v>
                </c:pt>
                <c:pt idx="4">
                  <c:v>0.32</c:v>
                </c:pt>
              </c:numCache>
            </c:numRef>
          </c:val>
          <c:extLst>
            <c:ext xmlns:c16="http://schemas.microsoft.com/office/drawing/2014/chart" uri="{C3380CC4-5D6E-409C-BE32-E72D297353CC}">
              <c16:uniqueId val="{00000000-046B-4BEB-9633-9A1C8036D6A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0.16</c:v>
                </c:pt>
                <c:pt idx="2">
                  <c:v>0.16</c:v>
                </c:pt>
                <c:pt idx="3">
                  <c:v>0.14000000000000001</c:v>
                </c:pt>
                <c:pt idx="4">
                  <c:v>0.14000000000000001</c:v>
                </c:pt>
              </c:numCache>
            </c:numRef>
          </c:val>
          <c:smooth val="0"/>
          <c:extLst>
            <c:ext xmlns:c16="http://schemas.microsoft.com/office/drawing/2014/chart" uri="{C3380CC4-5D6E-409C-BE32-E72D297353CC}">
              <c16:uniqueId val="{00000001-046B-4BEB-9633-9A1C8036D6A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7A-4C7D-B604-1470F605BD4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70.37</c:v>
                </c:pt>
                <c:pt idx="1">
                  <c:v>62.96</c:v>
                </c:pt>
                <c:pt idx="2">
                  <c:v>62.97</c:v>
                </c:pt>
                <c:pt idx="3">
                  <c:v>64.930000000000007</c:v>
                </c:pt>
                <c:pt idx="4">
                  <c:v>67.13</c:v>
                </c:pt>
              </c:numCache>
            </c:numRef>
          </c:val>
          <c:smooth val="0"/>
          <c:extLst>
            <c:ext xmlns:c16="http://schemas.microsoft.com/office/drawing/2014/chart" uri="{C3380CC4-5D6E-409C-BE32-E72D297353CC}">
              <c16:uniqueId val="{00000001-217A-4C7D-B604-1470F605BD4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99.64</c:v>
                </c:pt>
                <c:pt idx="1">
                  <c:v>99.65</c:v>
                </c:pt>
                <c:pt idx="2">
                  <c:v>99.65</c:v>
                </c:pt>
                <c:pt idx="3">
                  <c:v>99.68</c:v>
                </c:pt>
                <c:pt idx="4">
                  <c:v>99.68</c:v>
                </c:pt>
              </c:numCache>
            </c:numRef>
          </c:val>
          <c:extLst>
            <c:ext xmlns:c16="http://schemas.microsoft.com/office/drawing/2014/chart" uri="{C3380CC4-5D6E-409C-BE32-E72D297353CC}">
              <c16:uniqueId val="{00000000-B51A-4A53-9566-52A5A6E67CC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96.75</c:v>
                </c:pt>
                <c:pt idx="1">
                  <c:v>96.96</c:v>
                </c:pt>
                <c:pt idx="2">
                  <c:v>96.97</c:v>
                </c:pt>
                <c:pt idx="3">
                  <c:v>97.7</c:v>
                </c:pt>
                <c:pt idx="4">
                  <c:v>97.79</c:v>
                </c:pt>
              </c:numCache>
            </c:numRef>
          </c:val>
          <c:smooth val="0"/>
          <c:extLst>
            <c:ext xmlns:c16="http://schemas.microsoft.com/office/drawing/2014/chart" uri="{C3380CC4-5D6E-409C-BE32-E72D297353CC}">
              <c16:uniqueId val="{00000001-B51A-4A53-9566-52A5A6E67CC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109.37</c:v>
                </c:pt>
                <c:pt idx="1">
                  <c:v>110.81</c:v>
                </c:pt>
                <c:pt idx="2">
                  <c:v>111.99</c:v>
                </c:pt>
                <c:pt idx="3">
                  <c:v>109.87</c:v>
                </c:pt>
                <c:pt idx="4">
                  <c:v>116.12</c:v>
                </c:pt>
              </c:numCache>
            </c:numRef>
          </c:val>
          <c:extLst>
            <c:ext xmlns:c16="http://schemas.microsoft.com/office/drawing/2014/chart" uri="{C3380CC4-5D6E-409C-BE32-E72D297353CC}">
              <c16:uniqueId val="{00000000-93CA-404C-9D5B-24994D0D70B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106.55</c:v>
                </c:pt>
                <c:pt idx="1">
                  <c:v>108.87</c:v>
                </c:pt>
                <c:pt idx="2">
                  <c:v>109</c:v>
                </c:pt>
                <c:pt idx="3">
                  <c:v>107.09</c:v>
                </c:pt>
                <c:pt idx="4">
                  <c:v>106.43</c:v>
                </c:pt>
              </c:numCache>
            </c:numRef>
          </c:val>
          <c:smooth val="0"/>
          <c:extLst>
            <c:ext xmlns:c16="http://schemas.microsoft.com/office/drawing/2014/chart" uri="{C3380CC4-5D6E-409C-BE32-E72D297353CC}">
              <c16:uniqueId val="{00000001-93CA-404C-9D5B-24994D0D70B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24.68</c:v>
                </c:pt>
                <c:pt idx="1">
                  <c:v>27.19</c:v>
                </c:pt>
                <c:pt idx="2">
                  <c:v>29.68</c:v>
                </c:pt>
                <c:pt idx="3">
                  <c:v>31.64</c:v>
                </c:pt>
                <c:pt idx="4">
                  <c:v>34.049999999999997</c:v>
                </c:pt>
              </c:numCache>
            </c:numRef>
          </c:val>
          <c:extLst>
            <c:ext xmlns:c16="http://schemas.microsoft.com/office/drawing/2014/chart" uri="{C3380CC4-5D6E-409C-BE32-E72D297353CC}">
              <c16:uniqueId val="{00000000-4BB9-499B-8A8A-EA2A125F9B4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28.24</c:v>
                </c:pt>
                <c:pt idx="1">
                  <c:v>25.13</c:v>
                </c:pt>
                <c:pt idx="2">
                  <c:v>24.54</c:v>
                </c:pt>
                <c:pt idx="3">
                  <c:v>23.38</c:v>
                </c:pt>
                <c:pt idx="4">
                  <c:v>30.42</c:v>
                </c:pt>
              </c:numCache>
            </c:numRef>
          </c:val>
          <c:smooth val="0"/>
          <c:extLst>
            <c:ext xmlns:c16="http://schemas.microsoft.com/office/drawing/2014/chart" uri="{C3380CC4-5D6E-409C-BE32-E72D297353CC}">
              <c16:uniqueId val="{00000001-4BB9-499B-8A8A-EA2A125F9B4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0.27</c:v>
                </c:pt>
                <c:pt idx="1">
                  <c:v>2.54</c:v>
                </c:pt>
                <c:pt idx="2">
                  <c:v>4.3499999999999996</c:v>
                </c:pt>
                <c:pt idx="3">
                  <c:v>7.57</c:v>
                </c:pt>
                <c:pt idx="4">
                  <c:v>6.55</c:v>
                </c:pt>
              </c:numCache>
            </c:numRef>
          </c:val>
          <c:extLst>
            <c:ext xmlns:c16="http://schemas.microsoft.com/office/drawing/2014/chart" uri="{C3380CC4-5D6E-409C-BE32-E72D297353CC}">
              <c16:uniqueId val="{00000000-D1A5-47D0-9FA0-D36A13483E8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3.67</c:v>
                </c:pt>
                <c:pt idx="1">
                  <c:v>6.4</c:v>
                </c:pt>
                <c:pt idx="2">
                  <c:v>7.66</c:v>
                </c:pt>
                <c:pt idx="3">
                  <c:v>8.1999999999999993</c:v>
                </c:pt>
                <c:pt idx="4">
                  <c:v>6.66</c:v>
                </c:pt>
              </c:numCache>
            </c:numRef>
          </c:val>
          <c:smooth val="0"/>
          <c:extLst>
            <c:ext xmlns:c16="http://schemas.microsoft.com/office/drawing/2014/chart" uri="{C3380CC4-5D6E-409C-BE32-E72D297353CC}">
              <c16:uniqueId val="{00000001-D1A5-47D0-9FA0-D36A13483E8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3F-4F84-B664-EDECD616CF3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0.41</c:v>
                </c:pt>
                <c:pt idx="1">
                  <c:v>0.39</c:v>
                </c:pt>
                <c:pt idx="2">
                  <c:v>0.28000000000000003</c:v>
                </c:pt>
                <c:pt idx="3">
                  <c:v>0.59</c:v>
                </c:pt>
                <c:pt idx="4" formatCode="#,##0.00;&quot;△&quot;#,##0.00">
                  <c:v>0</c:v>
                </c:pt>
              </c:numCache>
            </c:numRef>
          </c:val>
          <c:smooth val="0"/>
          <c:extLst>
            <c:ext xmlns:c16="http://schemas.microsoft.com/office/drawing/2014/chart" uri="{C3380CC4-5D6E-409C-BE32-E72D297353CC}">
              <c16:uniqueId val="{00000001-EE3F-4F84-B664-EDECD616CF3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38.54</c:v>
                </c:pt>
                <c:pt idx="1">
                  <c:v>34.479999999999997</c:v>
                </c:pt>
                <c:pt idx="2">
                  <c:v>31.77</c:v>
                </c:pt>
                <c:pt idx="3">
                  <c:v>44.35</c:v>
                </c:pt>
                <c:pt idx="4">
                  <c:v>41.46</c:v>
                </c:pt>
              </c:numCache>
            </c:numRef>
          </c:val>
          <c:extLst>
            <c:ext xmlns:c16="http://schemas.microsoft.com/office/drawing/2014/chart" uri="{C3380CC4-5D6E-409C-BE32-E72D297353CC}">
              <c16:uniqueId val="{00000000-4B1E-4601-8962-6D9FC5196EB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83.46</c:v>
                </c:pt>
                <c:pt idx="1">
                  <c:v>73.55</c:v>
                </c:pt>
                <c:pt idx="2">
                  <c:v>71.19</c:v>
                </c:pt>
                <c:pt idx="3">
                  <c:v>77.72</c:v>
                </c:pt>
                <c:pt idx="4">
                  <c:v>88.42</c:v>
                </c:pt>
              </c:numCache>
            </c:numRef>
          </c:val>
          <c:smooth val="0"/>
          <c:extLst>
            <c:ext xmlns:c16="http://schemas.microsoft.com/office/drawing/2014/chart" uri="{C3380CC4-5D6E-409C-BE32-E72D297353CC}">
              <c16:uniqueId val="{00000001-4B1E-4601-8962-6D9FC5196EB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610.80999999999995</c:v>
                </c:pt>
                <c:pt idx="1">
                  <c:v>575.02</c:v>
                </c:pt>
                <c:pt idx="2">
                  <c:v>534.04999999999995</c:v>
                </c:pt>
                <c:pt idx="3">
                  <c:v>539.70000000000005</c:v>
                </c:pt>
                <c:pt idx="4">
                  <c:v>448.19</c:v>
                </c:pt>
              </c:numCache>
            </c:numRef>
          </c:val>
          <c:extLst>
            <c:ext xmlns:c16="http://schemas.microsoft.com/office/drawing/2014/chart" uri="{C3380CC4-5D6E-409C-BE32-E72D297353CC}">
              <c16:uniqueId val="{00000000-2F19-4D83-8436-1D08DB5F746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612.6</c:v>
                </c:pt>
                <c:pt idx="1">
                  <c:v>514.27</c:v>
                </c:pt>
                <c:pt idx="2">
                  <c:v>517.34</c:v>
                </c:pt>
                <c:pt idx="3">
                  <c:v>485.6</c:v>
                </c:pt>
                <c:pt idx="4">
                  <c:v>544.61</c:v>
                </c:pt>
              </c:numCache>
            </c:numRef>
          </c:val>
          <c:smooth val="0"/>
          <c:extLst>
            <c:ext xmlns:c16="http://schemas.microsoft.com/office/drawing/2014/chart" uri="{C3380CC4-5D6E-409C-BE32-E72D297353CC}">
              <c16:uniqueId val="{00000001-2F19-4D83-8436-1D08DB5F746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119.42</c:v>
                </c:pt>
                <c:pt idx="1">
                  <c:v>122.14</c:v>
                </c:pt>
                <c:pt idx="2">
                  <c:v>124.91</c:v>
                </c:pt>
                <c:pt idx="3">
                  <c:v>120.94</c:v>
                </c:pt>
                <c:pt idx="4">
                  <c:v>133.69999999999999</c:v>
                </c:pt>
              </c:numCache>
            </c:numRef>
          </c:val>
          <c:extLst>
            <c:ext xmlns:c16="http://schemas.microsoft.com/office/drawing/2014/chart" uri="{C3380CC4-5D6E-409C-BE32-E72D297353CC}">
              <c16:uniqueId val="{00000000-75B9-467A-9E4D-3A71A81847E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100.97</c:v>
                </c:pt>
                <c:pt idx="1">
                  <c:v>100.34</c:v>
                </c:pt>
                <c:pt idx="2">
                  <c:v>99.89</c:v>
                </c:pt>
                <c:pt idx="3">
                  <c:v>99.95</c:v>
                </c:pt>
                <c:pt idx="4">
                  <c:v>103.76</c:v>
                </c:pt>
              </c:numCache>
            </c:numRef>
          </c:val>
          <c:smooth val="0"/>
          <c:extLst>
            <c:ext xmlns:c16="http://schemas.microsoft.com/office/drawing/2014/chart" uri="{C3380CC4-5D6E-409C-BE32-E72D297353CC}">
              <c16:uniqueId val="{00000001-75B9-467A-9E4D-3A71A81847E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85.2</c:v>
                </c:pt>
                <c:pt idx="1">
                  <c:v>83.33</c:v>
                </c:pt>
                <c:pt idx="2">
                  <c:v>81.569999999999993</c:v>
                </c:pt>
                <c:pt idx="3">
                  <c:v>76.59</c:v>
                </c:pt>
                <c:pt idx="4">
                  <c:v>76.06</c:v>
                </c:pt>
              </c:numCache>
            </c:numRef>
          </c:val>
          <c:extLst>
            <c:ext xmlns:c16="http://schemas.microsoft.com/office/drawing/2014/chart" uri="{C3380CC4-5D6E-409C-BE32-E72D297353CC}">
              <c16:uniqueId val="{00000000-B50B-4A11-B925-200C0DD8B93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118.78</c:v>
                </c:pt>
                <c:pt idx="1">
                  <c:v>113.49</c:v>
                </c:pt>
                <c:pt idx="2">
                  <c:v>112.4</c:v>
                </c:pt>
                <c:pt idx="3">
                  <c:v>110.21</c:v>
                </c:pt>
                <c:pt idx="4">
                  <c:v>111.18</c:v>
                </c:pt>
              </c:numCache>
            </c:numRef>
          </c:val>
          <c:smooth val="0"/>
          <c:extLst>
            <c:ext xmlns:c16="http://schemas.microsoft.com/office/drawing/2014/chart" uri="{C3380CC4-5D6E-409C-BE32-E72D297353CC}">
              <c16:uniqueId val="{00000001-B50B-4A11-B925-200C0DD8B93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兵庫県　伊丹市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Ab</v>
      </c>
      <c r="X8" s="65"/>
      <c r="Y8" s="65"/>
      <c r="Z8" s="65"/>
      <c r="AA8" s="65"/>
      <c r="AB8" s="65"/>
      <c r="AC8" s="65"/>
      <c r="AD8" s="66" t="str">
        <f>データ!$M$6</f>
        <v>自治体職員</v>
      </c>
      <c r="AE8" s="66"/>
      <c r="AF8" s="66"/>
      <c r="AG8" s="66"/>
      <c r="AH8" s="66"/>
      <c r="AI8" s="66"/>
      <c r="AJ8" s="66"/>
      <c r="AK8" s="3"/>
      <c r="AL8" s="46">
        <f>データ!S6</f>
        <v>202978</v>
      </c>
      <c r="AM8" s="46"/>
      <c r="AN8" s="46"/>
      <c r="AO8" s="46"/>
      <c r="AP8" s="46"/>
      <c r="AQ8" s="46"/>
      <c r="AR8" s="46"/>
      <c r="AS8" s="46"/>
      <c r="AT8" s="45">
        <f>データ!T6</f>
        <v>25</v>
      </c>
      <c r="AU8" s="45"/>
      <c r="AV8" s="45"/>
      <c r="AW8" s="45"/>
      <c r="AX8" s="45"/>
      <c r="AY8" s="45"/>
      <c r="AZ8" s="45"/>
      <c r="BA8" s="45"/>
      <c r="BB8" s="45">
        <f>データ!U6</f>
        <v>8119.12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56.32</v>
      </c>
      <c r="J10" s="45"/>
      <c r="K10" s="45"/>
      <c r="L10" s="45"/>
      <c r="M10" s="45"/>
      <c r="N10" s="45"/>
      <c r="O10" s="45"/>
      <c r="P10" s="45">
        <f>データ!P6</f>
        <v>100</v>
      </c>
      <c r="Q10" s="45"/>
      <c r="R10" s="45"/>
      <c r="S10" s="45"/>
      <c r="T10" s="45"/>
      <c r="U10" s="45"/>
      <c r="V10" s="45"/>
      <c r="W10" s="45">
        <f>データ!Q6</f>
        <v>76.13</v>
      </c>
      <c r="X10" s="45"/>
      <c r="Y10" s="45"/>
      <c r="Z10" s="45"/>
      <c r="AA10" s="45"/>
      <c r="AB10" s="45"/>
      <c r="AC10" s="45"/>
      <c r="AD10" s="46">
        <f>データ!R6</f>
        <v>1727</v>
      </c>
      <c r="AE10" s="46"/>
      <c r="AF10" s="46"/>
      <c r="AG10" s="46"/>
      <c r="AH10" s="46"/>
      <c r="AI10" s="46"/>
      <c r="AJ10" s="46"/>
      <c r="AK10" s="2"/>
      <c r="AL10" s="46">
        <f>データ!V6</f>
        <v>202503</v>
      </c>
      <c r="AM10" s="46"/>
      <c r="AN10" s="46"/>
      <c r="AO10" s="46"/>
      <c r="AP10" s="46"/>
      <c r="AQ10" s="46"/>
      <c r="AR10" s="46"/>
      <c r="AS10" s="46"/>
      <c r="AT10" s="45">
        <f>データ!W6</f>
        <v>20.27</v>
      </c>
      <c r="AU10" s="45"/>
      <c r="AV10" s="45"/>
      <c r="AW10" s="45"/>
      <c r="AX10" s="45"/>
      <c r="AY10" s="45"/>
      <c r="AZ10" s="45"/>
      <c r="BA10" s="45"/>
      <c r="BB10" s="45">
        <f>データ!X6</f>
        <v>9990.2800000000007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l5wUrcDcNZ5ITe0HfNcAah1SZv06Mzd4HPbNHX5ceKJqHSa5ZNM5U/eh46uAYo+F6QRg/IQ9u0HG1U+ZR3BJhg==" saltValue="GFwqpfSezp8ToC+digGViA==" spinCount="100000" sheet="1" objects="1" scenarios="1" formatCells="0" formatColumns="0" formatRows="0"/>
  <customSheetViews>
    <customSheetView guid="{6AD58F7E-47E7-4E0E-8BD8-34296E6F7B20}" scale="85" showGridLines="0" fitToPage="1" hiddenRows="1" topLeftCell="D29">
      <selection activeCell="BL47" sqref="BL47:BZ63"/>
      <pageMargins left="0.19685039370078741" right="0.19685039370078741" top="0.19685039370078741" bottom="0.19685039370078741" header="0.19685039370078741" footer="0.19685039370078741"/>
      <printOptions horizontalCentered="1" verticalCentered="1"/>
      <pageSetup paperSize="9" scale="52" orientation="landscape" useFirstPageNumber="1" r:id="rId1"/>
    </customSheetView>
    <customSheetView guid="{327844C3-CAC1-446F-A947-6CFB0ACEC690}" scale="70" showGridLines="0" fitToPage="1" hiddenRows="1">
      <pageMargins left="0.19685039370078741" right="0.19685039370078741" top="0.19685039370078741" bottom="0.19685039370078741" header="0.19685039370078741" footer="0.19685039370078741"/>
      <printOptions horizontalCentered="1" verticalCentered="1"/>
      <pageSetup paperSize="9" scale="52" orientation="landscape" useFirstPageNumber="1" r:id="rId2"/>
    </customSheetView>
  </customSheetViews>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282073</v>
      </c>
      <c r="D6" s="19">
        <f t="shared" si="3"/>
        <v>46</v>
      </c>
      <c r="E6" s="19">
        <f t="shared" si="3"/>
        <v>17</v>
      </c>
      <c r="F6" s="19">
        <f t="shared" si="3"/>
        <v>1</v>
      </c>
      <c r="G6" s="19">
        <f t="shared" si="3"/>
        <v>0</v>
      </c>
      <c r="H6" s="19" t="str">
        <f t="shared" si="3"/>
        <v>兵庫県　伊丹市</v>
      </c>
      <c r="I6" s="19" t="str">
        <f t="shared" si="3"/>
        <v>法適用</v>
      </c>
      <c r="J6" s="19" t="str">
        <f t="shared" si="3"/>
        <v>下水道事業</v>
      </c>
      <c r="K6" s="19" t="str">
        <f t="shared" si="3"/>
        <v>公共下水道</v>
      </c>
      <c r="L6" s="19" t="str">
        <f t="shared" si="3"/>
        <v>Ab</v>
      </c>
      <c r="M6" s="19" t="str">
        <f t="shared" si="3"/>
        <v>自治体職員</v>
      </c>
      <c r="N6" s="20" t="str">
        <f t="shared" si="3"/>
        <v>-</v>
      </c>
      <c r="O6" s="20">
        <f t="shared" si="3"/>
        <v>56.32</v>
      </c>
      <c r="P6" s="20">
        <f t="shared" si="3"/>
        <v>100</v>
      </c>
      <c r="Q6" s="20">
        <f t="shared" si="3"/>
        <v>76.13</v>
      </c>
      <c r="R6" s="20">
        <f t="shared" si="3"/>
        <v>1727</v>
      </c>
      <c r="S6" s="20">
        <f t="shared" si="3"/>
        <v>202978</v>
      </c>
      <c r="T6" s="20">
        <f t="shared" si="3"/>
        <v>25</v>
      </c>
      <c r="U6" s="20">
        <f t="shared" si="3"/>
        <v>8119.12</v>
      </c>
      <c r="V6" s="20">
        <f t="shared" si="3"/>
        <v>202503</v>
      </c>
      <c r="W6" s="20">
        <f t="shared" si="3"/>
        <v>20.27</v>
      </c>
      <c r="X6" s="20">
        <f t="shared" si="3"/>
        <v>9990.2800000000007</v>
      </c>
      <c r="Y6" s="21">
        <f>IF(Y7="",NA(),Y7)</f>
        <v>109.37</v>
      </c>
      <c r="Z6" s="21">
        <f t="shared" ref="Z6:AH6" si="4">IF(Z7="",NA(),Z7)</f>
        <v>110.81</v>
      </c>
      <c r="AA6" s="21">
        <f t="shared" si="4"/>
        <v>111.99</v>
      </c>
      <c r="AB6" s="21">
        <f t="shared" si="4"/>
        <v>109.87</v>
      </c>
      <c r="AC6" s="21">
        <f t="shared" si="4"/>
        <v>116.12</v>
      </c>
      <c r="AD6" s="21">
        <f t="shared" si="4"/>
        <v>106.55</v>
      </c>
      <c r="AE6" s="21">
        <f t="shared" si="4"/>
        <v>108.87</v>
      </c>
      <c r="AF6" s="21">
        <f t="shared" si="4"/>
        <v>109</v>
      </c>
      <c r="AG6" s="21">
        <f t="shared" si="4"/>
        <v>107.09</v>
      </c>
      <c r="AH6" s="21">
        <f t="shared" si="4"/>
        <v>106.43</v>
      </c>
      <c r="AI6" s="20" t="str">
        <f>IF(AI7="","",IF(AI7="-","【-】","【"&amp;SUBSTITUTE(TEXT(AI7,"#,##0.00"),"-","△")&amp;"】"))</f>
        <v>【107.02】</v>
      </c>
      <c r="AJ6" s="20">
        <f>IF(AJ7="",NA(),AJ7)</f>
        <v>0</v>
      </c>
      <c r="AK6" s="20">
        <f t="shared" ref="AK6:AS6" si="5">IF(AK7="",NA(),AK7)</f>
        <v>0</v>
      </c>
      <c r="AL6" s="20">
        <f t="shared" si="5"/>
        <v>0</v>
      </c>
      <c r="AM6" s="20">
        <f t="shared" si="5"/>
        <v>0</v>
      </c>
      <c r="AN6" s="20">
        <f t="shared" si="5"/>
        <v>0</v>
      </c>
      <c r="AO6" s="21">
        <f t="shared" si="5"/>
        <v>0.41</v>
      </c>
      <c r="AP6" s="21">
        <f t="shared" si="5"/>
        <v>0.39</v>
      </c>
      <c r="AQ6" s="21">
        <f t="shared" si="5"/>
        <v>0.28000000000000003</v>
      </c>
      <c r="AR6" s="21">
        <f t="shared" si="5"/>
        <v>0.59</v>
      </c>
      <c r="AS6" s="20">
        <f t="shared" si="5"/>
        <v>0</v>
      </c>
      <c r="AT6" s="20" t="str">
        <f>IF(AT7="","",IF(AT7="-","【-】","【"&amp;SUBSTITUTE(TEXT(AT7,"#,##0.00"),"-","△")&amp;"】"))</f>
        <v>【3.09】</v>
      </c>
      <c r="AU6" s="21">
        <f>IF(AU7="",NA(),AU7)</f>
        <v>38.54</v>
      </c>
      <c r="AV6" s="21">
        <f t="shared" ref="AV6:BD6" si="6">IF(AV7="",NA(),AV7)</f>
        <v>34.479999999999997</v>
      </c>
      <c r="AW6" s="21">
        <f t="shared" si="6"/>
        <v>31.77</v>
      </c>
      <c r="AX6" s="21">
        <f t="shared" si="6"/>
        <v>44.35</v>
      </c>
      <c r="AY6" s="21">
        <f t="shared" si="6"/>
        <v>41.46</v>
      </c>
      <c r="AZ6" s="21">
        <f t="shared" si="6"/>
        <v>83.46</v>
      </c>
      <c r="BA6" s="21">
        <f t="shared" si="6"/>
        <v>73.55</v>
      </c>
      <c r="BB6" s="21">
        <f t="shared" si="6"/>
        <v>71.19</v>
      </c>
      <c r="BC6" s="21">
        <f t="shared" si="6"/>
        <v>77.72</v>
      </c>
      <c r="BD6" s="21">
        <f t="shared" si="6"/>
        <v>88.42</v>
      </c>
      <c r="BE6" s="20" t="str">
        <f>IF(BE7="","",IF(BE7="-","【-】","【"&amp;SUBSTITUTE(TEXT(BE7,"#,##0.00"),"-","△")&amp;"】"))</f>
        <v>【71.39】</v>
      </c>
      <c r="BF6" s="21">
        <f>IF(BF7="",NA(),BF7)</f>
        <v>610.80999999999995</v>
      </c>
      <c r="BG6" s="21">
        <f t="shared" ref="BG6:BO6" si="7">IF(BG7="",NA(),BG7)</f>
        <v>575.02</v>
      </c>
      <c r="BH6" s="21">
        <f t="shared" si="7"/>
        <v>534.04999999999995</v>
      </c>
      <c r="BI6" s="21">
        <f t="shared" si="7"/>
        <v>539.70000000000005</v>
      </c>
      <c r="BJ6" s="21">
        <f t="shared" si="7"/>
        <v>448.19</v>
      </c>
      <c r="BK6" s="21">
        <f t="shared" si="7"/>
        <v>612.6</v>
      </c>
      <c r="BL6" s="21">
        <f t="shared" si="7"/>
        <v>514.27</v>
      </c>
      <c r="BM6" s="21">
        <f t="shared" si="7"/>
        <v>517.34</v>
      </c>
      <c r="BN6" s="21">
        <f t="shared" si="7"/>
        <v>485.6</v>
      </c>
      <c r="BO6" s="21">
        <f t="shared" si="7"/>
        <v>544.61</v>
      </c>
      <c r="BP6" s="20" t="str">
        <f>IF(BP7="","",IF(BP7="-","【-】","【"&amp;SUBSTITUTE(TEXT(BP7,"#,##0.00"),"-","△")&amp;"】"))</f>
        <v>【669.11】</v>
      </c>
      <c r="BQ6" s="21">
        <f>IF(BQ7="",NA(),BQ7)</f>
        <v>119.42</v>
      </c>
      <c r="BR6" s="21">
        <f t="shared" ref="BR6:BZ6" si="8">IF(BR7="",NA(),BR7)</f>
        <v>122.14</v>
      </c>
      <c r="BS6" s="21">
        <f t="shared" si="8"/>
        <v>124.91</v>
      </c>
      <c r="BT6" s="21">
        <f t="shared" si="8"/>
        <v>120.94</v>
      </c>
      <c r="BU6" s="21">
        <f t="shared" si="8"/>
        <v>133.69999999999999</v>
      </c>
      <c r="BV6" s="21">
        <f t="shared" si="8"/>
        <v>100.97</v>
      </c>
      <c r="BW6" s="21">
        <f t="shared" si="8"/>
        <v>100.34</v>
      </c>
      <c r="BX6" s="21">
        <f t="shared" si="8"/>
        <v>99.89</v>
      </c>
      <c r="BY6" s="21">
        <f t="shared" si="8"/>
        <v>99.95</v>
      </c>
      <c r="BZ6" s="21">
        <f t="shared" si="8"/>
        <v>103.76</v>
      </c>
      <c r="CA6" s="20" t="str">
        <f>IF(CA7="","",IF(CA7="-","【-】","【"&amp;SUBSTITUTE(TEXT(CA7,"#,##0.00"),"-","△")&amp;"】"))</f>
        <v>【99.73】</v>
      </c>
      <c r="CB6" s="21">
        <f>IF(CB7="",NA(),CB7)</f>
        <v>85.2</v>
      </c>
      <c r="CC6" s="21">
        <f t="shared" ref="CC6:CK6" si="9">IF(CC7="",NA(),CC7)</f>
        <v>83.33</v>
      </c>
      <c r="CD6" s="21">
        <f t="shared" si="9"/>
        <v>81.569999999999993</v>
      </c>
      <c r="CE6" s="21">
        <f t="shared" si="9"/>
        <v>76.59</v>
      </c>
      <c r="CF6" s="21">
        <f t="shared" si="9"/>
        <v>76.06</v>
      </c>
      <c r="CG6" s="21">
        <f t="shared" si="9"/>
        <v>118.78</v>
      </c>
      <c r="CH6" s="21">
        <f t="shared" si="9"/>
        <v>113.49</v>
      </c>
      <c r="CI6" s="21">
        <f t="shared" si="9"/>
        <v>112.4</v>
      </c>
      <c r="CJ6" s="21">
        <f t="shared" si="9"/>
        <v>110.21</v>
      </c>
      <c r="CK6" s="21">
        <f t="shared" si="9"/>
        <v>111.18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70.37</v>
      </c>
      <c r="CS6" s="21">
        <f t="shared" si="10"/>
        <v>62.96</v>
      </c>
      <c r="CT6" s="21">
        <f t="shared" si="10"/>
        <v>62.97</v>
      </c>
      <c r="CU6" s="21">
        <f t="shared" si="10"/>
        <v>64.930000000000007</v>
      </c>
      <c r="CV6" s="21">
        <f t="shared" si="10"/>
        <v>67.13</v>
      </c>
      <c r="CW6" s="20" t="str">
        <f>IF(CW7="","",IF(CW7="-","【-】","【"&amp;SUBSTITUTE(TEXT(CW7,"#,##0.00"),"-","△")&amp;"】"))</f>
        <v>【59.99】</v>
      </c>
      <c r="CX6" s="21">
        <f>IF(CX7="",NA(),CX7)</f>
        <v>99.64</v>
      </c>
      <c r="CY6" s="21">
        <f t="shared" ref="CY6:DG6" si="11">IF(CY7="",NA(),CY7)</f>
        <v>99.65</v>
      </c>
      <c r="CZ6" s="21">
        <f t="shared" si="11"/>
        <v>99.65</v>
      </c>
      <c r="DA6" s="21">
        <f t="shared" si="11"/>
        <v>99.68</v>
      </c>
      <c r="DB6" s="21">
        <f t="shared" si="11"/>
        <v>99.68</v>
      </c>
      <c r="DC6" s="21">
        <f t="shared" si="11"/>
        <v>96.75</v>
      </c>
      <c r="DD6" s="21">
        <f t="shared" si="11"/>
        <v>96.96</v>
      </c>
      <c r="DE6" s="21">
        <f t="shared" si="11"/>
        <v>96.97</v>
      </c>
      <c r="DF6" s="21">
        <f t="shared" si="11"/>
        <v>97.7</v>
      </c>
      <c r="DG6" s="21">
        <f t="shared" si="11"/>
        <v>97.79</v>
      </c>
      <c r="DH6" s="20" t="str">
        <f>IF(DH7="","",IF(DH7="-","【-】","【"&amp;SUBSTITUTE(TEXT(DH7,"#,##0.00"),"-","△")&amp;"】"))</f>
        <v>【95.72】</v>
      </c>
      <c r="DI6" s="21">
        <f>IF(DI7="",NA(),DI7)</f>
        <v>24.68</v>
      </c>
      <c r="DJ6" s="21">
        <f t="shared" ref="DJ6:DR6" si="12">IF(DJ7="",NA(),DJ7)</f>
        <v>27.19</v>
      </c>
      <c r="DK6" s="21">
        <f t="shared" si="12"/>
        <v>29.68</v>
      </c>
      <c r="DL6" s="21">
        <f t="shared" si="12"/>
        <v>31.64</v>
      </c>
      <c r="DM6" s="21">
        <f t="shared" si="12"/>
        <v>34.049999999999997</v>
      </c>
      <c r="DN6" s="21">
        <f t="shared" si="12"/>
        <v>28.24</v>
      </c>
      <c r="DO6" s="21">
        <f t="shared" si="12"/>
        <v>25.13</v>
      </c>
      <c r="DP6" s="21">
        <f t="shared" si="12"/>
        <v>24.54</v>
      </c>
      <c r="DQ6" s="21">
        <f t="shared" si="12"/>
        <v>23.38</v>
      </c>
      <c r="DR6" s="21">
        <f t="shared" si="12"/>
        <v>30.42</v>
      </c>
      <c r="DS6" s="20" t="str">
        <f>IF(DS7="","",IF(DS7="-","【-】","【"&amp;SUBSTITUTE(TEXT(DS7,"#,##0.00"),"-","△")&amp;"】"))</f>
        <v>【38.17】</v>
      </c>
      <c r="DT6" s="21">
        <f>IF(DT7="",NA(),DT7)</f>
        <v>0.27</v>
      </c>
      <c r="DU6" s="21">
        <f t="shared" ref="DU6:EC6" si="13">IF(DU7="",NA(),DU7)</f>
        <v>2.54</v>
      </c>
      <c r="DV6" s="21">
        <f t="shared" si="13"/>
        <v>4.3499999999999996</v>
      </c>
      <c r="DW6" s="21">
        <f t="shared" si="13"/>
        <v>7.57</v>
      </c>
      <c r="DX6" s="21">
        <f t="shared" si="13"/>
        <v>6.55</v>
      </c>
      <c r="DY6" s="21">
        <f t="shared" si="13"/>
        <v>3.67</v>
      </c>
      <c r="DZ6" s="21">
        <f t="shared" si="13"/>
        <v>6.4</v>
      </c>
      <c r="EA6" s="21">
        <f t="shared" si="13"/>
        <v>7.66</v>
      </c>
      <c r="EB6" s="21">
        <f t="shared" si="13"/>
        <v>8.1999999999999993</v>
      </c>
      <c r="EC6" s="21">
        <f t="shared" si="13"/>
        <v>6.66</v>
      </c>
      <c r="ED6" s="20" t="str">
        <f>IF(ED7="","",IF(ED7="-","【-】","【"&amp;SUBSTITUTE(TEXT(ED7,"#,##0.00"),"-","△")&amp;"】"))</f>
        <v>【6.54】</v>
      </c>
      <c r="EE6" s="21">
        <f>IF(EE7="",NA(),EE7)</f>
        <v>0.57999999999999996</v>
      </c>
      <c r="EF6" s="21">
        <f t="shared" ref="EF6:EN6" si="14">IF(EF7="",NA(),EF7)</f>
        <v>0.25</v>
      </c>
      <c r="EG6" s="21">
        <f t="shared" si="14"/>
        <v>0.36</v>
      </c>
      <c r="EH6" s="21">
        <f t="shared" si="14"/>
        <v>0.79</v>
      </c>
      <c r="EI6" s="21">
        <f t="shared" si="14"/>
        <v>0.32</v>
      </c>
      <c r="EJ6" s="21">
        <f t="shared" si="14"/>
        <v>0.1</v>
      </c>
      <c r="EK6" s="21">
        <f t="shared" si="14"/>
        <v>0.16</v>
      </c>
      <c r="EL6" s="21">
        <f t="shared" si="14"/>
        <v>0.16</v>
      </c>
      <c r="EM6" s="21">
        <f t="shared" si="14"/>
        <v>0.14000000000000001</v>
      </c>
      <c r="EN6" s="21">
        <f t="shared" si="14"/>
        <v>0.14000000000000001</v>
      </c>
      <c r="EO6" s="20" t="str">
        <f>IF(EO7="","",IF(EO7="-","【-】","【"&amp;SUBSTITUTE(TEXT(EO7,"#,##0.00"),"-","△")&amp;"】"))</f>
        <v>【0.24】</v>
      </c>
    </row>
    <row r="7" spans="1:148" s="22" customFormat="1" x14ac:dyDescent="0.15">
      <c r="A7" s="14"/>
      <c r="B7" s="23">
        <v>2021</v>
      </c>
      <c r="C7" s="23">
        <v>282073</v>
      </c>
      <c r="D7" s="23">
        <v>46</v>
      </c>
      <c r="E7" s="23">
        <v>17</v>
      </c>
      <c r="F7" s="23">
        <v>1</v>
      </c>
      <c r="G7" s="23">
        <v>0</v>
      </c>
      <c r="H7" s="23" t="s">
        <v>96</v>
      </c>
      <c r="I7" s="23" t="s">
        <v>97</v>
      </c>
      <c r="J7" s="23" t="s">
        <v>98</v>
      </c>
      <c r="K7" s="23" t="s">
        <v>99</v>
      </c>
      <c r="L7" s="23" t="s">
        <v>100</v>
      </c>
      <c r="M7" s="23" t="s">
        <v>101</v>
      </c>
      <c r="N7" s="24" t="s">
        <v>102</v>
      </c>
      <c r="O7" s="24">
        <v>56.32</v>
      </c>
      <c r="P7" s="24">
        <v>100</v>
      </c>
      <c r="Q7" s="24">
        <v>76.13</v>
      </c>
      <c r="R7" s="24">
        <v>1727</v>
      </c>
      <c r="S7" s="24">
        <v>202978</v>
      </c>
      <c r="T7" s="24">
        <v>25</v>
      </c>
      <c r="U7" s="24">
        <v>8119.12</v>
      </c>
      <c r="V7" s="24">
        <v>202503</v>
      </c>
      <c r="W7" s="24">
        <v>20.27</v>
      </c>
      <c r="X7" s="24">
        <v>9990.2800000000007</v>
      </c>
      <c r="Y7" s="24">
        <v>109.37</v>
      </c>
      <c r="Z7" s="24">
        <v>110.81</v>
      </c>
      <c r="AA7" s="24">
        <v>111.99</v>
      </c>
      <c r="AB7" s="24">
        <v>109.87</v>
      </c>
      <c r="AC7" s="24">
        <v>116.12</v>
      </c>
      <c r="AD7" s="24">
        <v>106.55</v>
      </c>
      <c r="AE7" s="24">
        <v>108.87</v>
      </c>
      <c r="AF7" s="24">
        <v>109</v>
      </c>
      <c r="AG7" s="24">
        <v>107.09</v>
      </c>
      <c r="AH7" s="24">
        <v>106.43</v>
      </c>
      <c r="AI7" s="24">
        <v>107.02</v>
      </c>
      <c r="AJ7" s="24">
        <v>0</v>
      </c>
      <c r="AK7" s="24">
        <v>0</v>
      </c>
      <c r="AL7" s="24">
        <v>0</v>
      </c>
      <c r="AM7" s="24">
        <v>0</v>
      </c>
      <c r="AN7" s="24">
        <v>0</v>
      </c>
      <c r="AO7" s="24">
        <v>0.41</v>
      </c>
      <c r="AP7" s="24">
        <v>0.39</v>
      </c>
      <c r="AQ7" s="24">
        <v>0.28000000000000003</v>
      </c>
      <c r="AR7" s="24">
        <v>0.59</v>
      </c>
      <c r="AS7" s="24">
        <v>0</v>
      </c>
      <c r="AT7" s="24">
        <v>3.09</v>
      </c>
      <c r="AU7" s="24">
        <v>38.54</v>
      </c>
      <c r="AV7" s="24">
        <v>34.479999999999997</v>
      </c>
      <c r="AW7" s="24">
        <v>31.77</v>
      </c>
      <c r="AX7" s="24">
        <v>44.35</v>
      </c>
      <c r="AY7" s="24">
        <v>41.46</v>
      </c>
      <c r="AZ7" s="24">
        <v>83.46</v>
      </c>
      <c r="BA7" s="24">
        <v>73.55</v>
      </c>
      <c r="BB7" s="24">
        <v>71.19</v>
      </c>
      <c r="BC7" s="24">
        <v>77.72</v>
      </c>
      <c r="BD7" s="24">
        <v>88.42</v>
      </c>
      <c r="BE7" s="24">
        <v>71.39</v>
      </c>
      <c r="BF7" s="24">
        <v>610.80999999999995</v>
      </c>
      <c r="BG7" s="24">
        <v>575.02</v>
      </c>
      <c r="BH7" s="24">
        <v>534.04999999999995</v>
      </c>
      <c r="BI7" s="24">
        <v>539.70000000000005</v>
      </c>
      <c r="BJ7" s="24">
        <v>448.19</v>
      </c>
      <c r="BK7" s="24">
        <v>612.6</v>
      </c>
      <c r="BL7" s="24">
        <v>514.27</v>
      </c>
      <c r="BM7" s="24">
        <v>517.34</v>
      </c>
      <c r="BN7" s="24">
        <v>485.6</v>
      </c>
      <c r="BO7" s="24">
        <v>544.61</v>
      </c>
      <c r="BP7" s="24">
        <v>669.11</v>
      </c>
      <c r="BQ7" s="24">
        <v>119.42</v>
      </c>
      <c r="BR7" s="24">
        <v>122.14</v>
      </c>
      <c r="BS7" s="24">
        <v>124.91</v>
      </c>
      <c r="BT7" s="24">
        <v>120.94</v>
      </c>
      <c r="BU7" s="24">
        <v>133.69999999999999</v>
      </c>
      <c r="BV7" s="24">
        <v>100.97</v>
      </c>
      <c r="BW7" s="24">
        <v>100.34</v>
      </c>
      <c r="BX7" s="24">
        <v>99.89</v>
      </c>
      <c r="BY7" s="24">
        <v>99.95</v>
      </c>
      <c r="BZ7" s="24">
        <v>103.76</v>
      </c>
      <c r="CA7" s="24">
        <v>99.73</v>
      </c>
      <c r="CB7" s="24">
        <v>85.2</v>
      </c>
      <c r="CC7" s="24">
        <v>83.33</v>
      </c>
      <c r="CD7" s="24">
        <v>81.569999999999993</v>
      </c>
      <c r="CE7" s="24">
        <v>76.59</v>
      </c>
      <c r="CF7" s="24">
        <v>76.06</v>
      </c>
      <c r="CG7" s="24">
        <v>118.78</v>
      </c>
      <c r="CH7" s="24">
        <v>113.49</v>
      </c>
      <c r="CI7" s="24">
        <v>112.4</v>
      </c>
      <c r="CJ7" s="24">
        <v>110.21</v>
      </c>
      <c r="CK7" s="24">
        <v>111.18</v>
      </c>
      <c r="CL7" s="24">
        <v>134.97999999999999</v>
      </c>
      <c r="CM7" s="24" t="s">
        <v>102</v>
      </c>
      <c r="CN7" s="24" t="s">
        <v>102</v>
      </c>
      <c r="CO7" s="24" t="s">
        <v>102</v>
      </c>
      <c r="CP7" s="24" t="s">
        <v>102</v>
      </c>
      <c r="CQ7" s="24" t="s">
        <v>102</v>
      </c>
      <c r="CR7" s="24">
        <v>70.37</v>
      </c>
      <c r="CS7" s="24">
        <v>62.96</v>
      </c>
      <c r="CT7" s="24">
        <v>62.97</v>
      </c>
      <c r="CU7" s="24">
        <v>64.930000000000007</v>
      </c>
      <c r="CV7" s="24">
        <v>67.13</v>
      </c>
      <c r="CW7" s="24">
        <v>59.99</v>
      </c>
      <c r="CX7" s="24">
        <v>99.64</v>
      </c>
      <c r="CY7" s="24">
        <v>99.65</v>
      </c>
      <c r="CZ7" s="24">
        <v>99.65</v>
      </c>
      <c r="DA7" s="24">
        <v>99.68</v>
      </c>
      <c r="DB7" s="24">
        <v>99.68</v>
      </c>
      <c r="DC7" s="24">
        <v>96.75</v>
      </c>
      <c r="DD7" s="24">
        <v>96.96</v>
      </c>
      <c r="DE7" s="24">
        <v>96.97</v>
      </c>
      <c r="DF7" s="24">
        <v>97.7</v>
      </c>
      <c r="DG7" s="24">
        <v>97.79</v>
      </c>
      <c r="DH7" s="24">
        <v>95.72</v>
      </c>
      <c r="DI7" s="24">
        <v>24.68</v>
      </c>
      <c r="DJ7" s="24">
        <v>27.19</v>
      </c>
      <c r="DK7" s="24">
        <v>29.68</v>
      </c>
      <c r="DL7" s="24">
        <v>31.64</v>
      </c>
      <c r="DM7" s="24">
        <v>34.049999999999997</v>
      </c>
      <c r="DN7" s="24">
        <v>28.24</v>
      </c>
      <c r="DO7" s="24">
        <v>25.13</v>
      </c>
      <c r="DP7" s="24">
        <v>24.54</v>
      </c>
      <c r="DQ7" s="24">
        <v>23.38</v>
      </c>
      <c r="DR7" s="24">
        <v>30.42</v>
      </c>
      <c r="DS7" s="24">
        <v>38.17</v>
      </c>
      <c r="DT7" s="24">
        <v>0.27</v>
      </c>
      <c r="DU7" s="24">
        <v>2.54</v>
      </c>
      <c r="DV7" s="24">
        <v>4.3499999999999996</v>
      </c>
      <c r="DW7" s="24">
        <v>7.57</v>
      </c>
      <c r="DX7" s="24">
        <v>6.55</v>
      </c>
      <c r="DY7" s="24">
        <v>3.67</v>
      </c>
      <c r="DZ7" s="24">
        <v>6.4</v>
      </c>
      <c r="EA7" s="24">
        <v>7.66</v>
      </c>
      <c r="EB7" s="24">
        <v>8.1999999999999993</v>
      </c>
      <c r="EC7" s="24">
        <v>6.66</v>
      </c>
      <c r="ED7" s="24">
        <v>6.54</v>
      </c>
      <c r="EE7" s="24">
        <v>0.57999999999999996</v>
      </c>
      <c r="EF7" s="24">
        <v>0.25</v>
      </c>
      <c r="EG7" s="24">
        <v>0.36</v>
      </c>
      <c r="EH7" s="24">
        <v>0.79</v>
      </c>
      <c r="EI7" s="24">
        <v>0.32</v>
      </c>
      <c r="EJ7" s="24">
        <v>0.1</v>
      </c>
      <c r="EK7" s="24">
        <v>0.16</v>
      </c>
      <c r="EL7" s="24">
        <v>0.16</v>
      </c>
      <c r="EM7" s="24">
        <v>0.14000000000000001</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customSheetViews>
    <customSheetView guid="{6AD58F7E-47E7-4E0E-8BD8-34296E6F7B20}" showGridLines="0" state="hidden">
      <pageMargins left="0.7" right="0.7" top="0.75" bottom="0.75" header="0.3" footer="0.3"/>
      <pageSetup paperSize="9" orientation="portrait" r:id="rId1"/>
    </customSheetView>
    <customSheetView guid="{327844C3-CAC1-446F-A947-6CFB0ACEC690}" showGridLines="0" state="hidden">
      <pageMargins left="0.7" right="0.7" top="0.75" bottom="0.75" header="0.3" footer="0.3"/>
      <pageSetup paperSize="9" orientation="portrait" r:id="rId2"/>
    </customSheetView>
  </customSheetViews>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iUser</cp:lastModifiedBy>
  <dcterms:created xsi:type="dcterms:W3CDTF">2023-01-12T23:32:58Z</dcterms:created>
  <dcterms:modified xsi:type="dcterms:W3CDTF">2023-08-08T02:23:32Z</dcterms:modified>
  <cp:category/>
</cp:coreProperties>
</file>